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ssians-my.sharepoint.com/personal/tanya_russians_onmicrosoft_com/Documents/Documents/DM and Security workshops/Licenses and Security analysis articles/Webinar 2026-05-26/"/>
    </mc:Choice>
  </mc:AlternateContent>
  <xr:revisionPtr revIDLastSave="58" documentId="8_{9F0DF2C6-F246-403D-A5AD-4C1C7478CE28}" xr6:coauthVersionLast="47" xr6:coauthVersionMax="47" xr10:uidLastSave="{FB2F230B-46E7-4047-A7B5-FD99D838AF62}"/>
  <bookViews>
    <workbookView xWindow="-110" yWindow="-110" windowWidth="19420" windowHeight="11500" xr2:uid="{5FE22805-0AC0-4A18-95BC-8168B2CFA628}"/>
  </bookViews>
  <sheets>
    <sheet name="Security analysis" sheetId="1" r:id="rId1"/>
    <sheet name="Finance" sheetId="3" r:id="rId2"/>
    <sheet name="HR" sheetId="4" r:id="rId3"/>
    <sheet name="SCM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15" i="1" l="1"/>
  <c r="N15" i="1" s="1"/>
  <c r="P15" i="1" s="1"/>
  <c r="M22" i="1"/>
  <c r="N22" i="1" s="1"/>
  <c r="O22" i="1" s="1"/>
  <c r="H2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" i="4"/>
  <c r="H3" i="4"/>
  <c r="H4" i="4"/>
  <c r="H5" i="4"/>
  <c r="H6" i="4"/>
  <c r="H7" i="4"/>
  <c r="H8" i="4"/>
  <c r="H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M2" i="1"/>
  <c r="N2" i="1" s="1"/>
  <c r="Q2" i="1" s="1"/>
  <c r="M3" i="1"/>
  <c r="N3" i="1" s="1"/>
  <c r="Q3" i="1" s="1"/>
  <c r="M4" i="1"/>
  <c r="N4" i="1" s="1"/>
  <c r="Q4" i="1" s="1"/>
  <c r="M5" i="1"/>
  <c r="N5" i="1" s="1"/>
  <c r="Q5" i="1" s="1"/>
  <c r="M6" i="1"/>
  <c r="N6" i="1" s="1"/>
  <c r="Q6" i="1" s="1"/>
  <c r="M7" i="1"/>
  <c r="N7" i="1" s="1"/>
  <c r="Q7" i="1" s="1"/>
  <c r="M8" i="1"/>
  <c r="N8" i="1" s="1"/>
  <c r="O8" i="1" s="1"/>
  <c r="M9" i="1"/>
  <c r="N9" i="1" s="1"/>
  <c r="O9" i="1" s="1"/>
  <c r="M10" i="1"/>
  <c r="N10" i="1" s="1"/>
  <c r="O10" i="1" s="1"/>
  <c r="M11" i="1"/>
  <c r="N11" i="1" s="1"/>
  <c r="P11" i="1" s="1"/>
  <c r="M12" i="1"/>
  <c r="N12" i="1" s="1"/>
  <c r="P12" i="1" s="1"/>
  <c r="M13" i="1"/>
  <c r="N13" i="1" s="1"/>
  <c r="P13" i="1" s="1"/>
  <c r="M14" i="1"/>
  <c r="N14" i="1" s="1"/>
  <c r="Q14" i="1" s="1"/>
  <c r="M16" i="1"/>
  <c r="N16" i="1" s="1"/>
  <c r="Q16" i="1" s="1"/>
  <c r="M17" i="1"/>
  <c r="N17" i="1" s="1"/>
  <c r="Q17" i="1" s="1"/>
  <c r="M18" i="1"/>
  <c r="N18" i="1" s="1"/>
  <c r="Q18" i="1" s="1"/>
  <c r="M19" i="1"/>
  <c r="N19" i="1" s="1"/>
  <c r="Q19" i="1" s="1"/>
  <c r="M20" i="1"/>
  <c r="N20" i="1" s="1"/>
  <c r="O20" i="1" s="1"/>
  <c r="M21" i="1"/>
  <c r="N21" i="1" s="1"/>
  <c r="O21" i="1" s="1"/>
  <c r="M23" i="1"/>
  <c r="N23" i="1" s="1"/>
  <c r="P23" i="1" s="1"/>
  <c r="M24" i="1"/>
  <c r="N24" i="1" s="1"/>
  <c r="P24" i="1" s="1"/>
  <c r="M25" i="1"/>
  <c r="N25" i="1" s="1"/>
  <c r="P25" i="1" s="1"/>
  <c r="M26" i="1"/>
  <c r="N26" i="1" s="1"/>
  <c r="Q26" i="1" s="1"/>
  <c r="M27" i="1"/>
  <c r="N27" i="1" s="1"/>
  <c r="Q27" i="1" s="1"/>
  <c r="M28" i="1"/>
  <c r="N28" i="1" s="1"/>
  <c r="Q28" i="1" s="1"/>
  <c r="P22" i="1" l="1"/>
  <c r="P21" i="1"/>
  <c r="R21" i="1" s="1"/>
  <c r="P20" i="1"/>
  <c r="R20" i="1" s="1"/>
  <c r="P10" i="1"/>
  <c r="P8" i="1"/>
  <c r="P7" i="1"/>
  <c r="P9" i="1"/>
  <c r="P18" i="1"/>
  <c r="P6" i="1"/>
  <c r="P5" i="1"/>
  <c r="P16" i="1"/>
  <c r="P4" i="1"/>
  <c r="P19" i="1"/>
  <c r="P27" i="1"/>
  <c r="P3" i="1"/>
  <c r="P17" i="1"/>
  <c r="P28" i="1"/>
  <c r="P26" i="1"/>
  <c r="P14" i="1"/>
  <c r="P2" i="1"/>
  <c r="O5" i="1"/>
  <c r="O16" i="1"/>
  <c r="O4" i="1"/>
  <c r="Q22" i="1"/>
  <c r="O28" i="1"/>
  <c r="R28" i="1" s="1"/>
  <c r="Q11" i="1"/>
  <c r="O17" i="1"/>
  <c r="R17" i="1" s="1"/>
  <c r="Q10" i="1"/>
  <c r="Q15" i="1"/>
  <c r="O15" i="1"/>
  <c r="O19" i="1"/>
  <c r="O7" i="1"/>
  <c r="R7" i="1" s="1"/>
  <c r="Q25" i="1"/>
  <c r="Q13" i="1"/>
  <c r="O18" i="1"/>
  <c r="R18" i="1" s="1"/>
  <c r="O6" i="1"/>
  <c r="R6" i="1" s="1"/>
  <c r="Q24" i="1"/>
  <c r="Q12" i="1"/>
  <c r="Q23" i="1"/>
  <c r="Q21" i="1"/>
  <c r="Q9" i="1"/>
  <c r="O26" i="1"/>
  <c r="R26" i="1" s="1"/>
  <c r="O14" i="1"/>
  <c r="R14" i="1" s="1"/>
  <c r="O2" i="1"/>
  <c r="R2" i="1" s="1"/>
  <c r="Q20" i="1"/>
  <c r="Q8" i="1"/>
  <c r="O27" i="1"/>
  <c r="O3" i="1"/>
  <c r="O25" i="1"/>
  <c r="R25" i="1" s="1"/>
  <c r="O13" i="1"/>
  <c r="O24" i="1"/>
  <c r="R24" i="1" s="1"/>
  <c r="O12" i="1"/>
  <c r="O23" i="1"/>
  <c r="O11" i="1"/>
  <c r="R3" i="1" l="1"/>
  <c r="R19" i="1"/>
  <c r="R13" i="1"/>
  <c r="R9" i="1"/>
  <c r="R4" i="1"/>
  <c r="R16" i="1"/>
  <c r="R5" i="1"/>
  <c r="R27" i="1"/>
  <c r="R11" i="1"/>
  <c r="R15" i="1"/>
  <c r="R8" i="1"/>
  <c r="R23" i="1"/>
  <c r="R12" i="1"/>
  <c r="R10" i="1"/>
  <c r="R22" i="1"/>
</calcChain>
</file>

<file path=xl/sharedStrings.xml><?xml version="1.0" encoding="utf-8"?>
<sst xmlns="http://schemas.openxmlformats.org/spreadsheetml/2006/main" count="639" uniqueCount="64">
  <si>
    <t>Role</t>
  </si>
  <si>
    <t>Sub role</t>
  </si>
  <si>
    <t>Duty</t>
  </si>
  <si>
    <t>Privilege</t>
  </si>
  <si>
    <t>Resource type</t>
  </si>
  <si>
    <t>Context \ Resource</t>
  </si>
  <si>
    <t>Read</t>
  </si>
  <si>
    <t>Update</t>
  </si>
  <si>
    <t>Create</t>
  </si>
  <si>
    <t>Delete</t>
  </si>
  <si>
    <t>Correct</t>
  </si>
  <si>
    <t>Invoke</t>
  </si>
  <si>
    <t>Webinar 2026-05-26</t>
  </si>
  <si>
    <t>Maintain cost estimates</t>
  </si>
  <si>
    <t>Menu item action</t>
  </si>
  <si>
    <t>ITMCOSTCALCESTIMATE</t>
  </si>
  <si>
    <t>Grant</t>
  </si>
  <si>
    <t>ITMCOSTESTIMATEFROMORDER_PURCH</t>
  </si>
  <si>
    <t>ITMCOSTESTIMATEFROMORDER_PURCHRFQ</t>
  </si>
  <si>
    <t>ITMCOSTESTIMATEFROMORDER_SALES</t>
  </si>
  <si>
    <t>ITMCOSTESTIMATEFROMORDER_SALESQUOTE</t>
  </si>
  <si>
    <t>ITMCOSTESTIMATELOCKCONTROLLER</t>
  </si>
  <si>
    <t>ITMCOSTESTIMATERECALCCONTROLLER</t>
  </si>
  <si>
    <t>ITMUPDATEITEMCOSTESTIMATE</t>
  </si>
  <si>
    <t>ITMUPDATEITEMCOSTFROMESTIMATE</t>
  </si>
  <si>
    <t>Maintain costing parameters</t>
  </si>
  <si>
    <t>Menu item display</t>
  </si>
  <si>
    <t>COSTINVENTPARAMETERS</t>
  </si>
  <si>
    <t>Unset</t>
  </si>
  <si>
    <t>COSTPRODPARAMETERS</t>
  </si>
  <si>
    <t>COSTPRODPARAMETERSSITE</t>
  </si>
  <si>
    <t>COSTRECONCILIATIONPARAMETERS</t>
  </si>
  <si>
    <t>Webinar 2026-05-26 Cost type</t>
  </si>
  <si>
    <t>HRMINJURYSETUP_COSTTYPE</t>
  </si>
  <si>
    <t>ITMCOSTESTIMATETABLE</t>
  </si>
  <si>
    <t>ITMCOSTTEMPLATETABLE</t>
  </si>
  <si>
    <t>ITMCOSTTYPEGROUP</t>
  </si>
  <si>
    <t>ITMCOSTTYPEGROUP_INVENT</t>
  </si>
  <si>
    <t>ITMCOSTTYPEGROUP_VEND</t>
  </si>
  <si>
    <t>ITMCOSTTYPETABLE</t>
  </si>
  <si>
    <t>JMGPAYADJUSTCOSTTYPE</t>
  </si>
  <si>
    <t>Webinar 2026-05-26 Maintain cost prices (hour)</t>
  </si>
  <si>
    <t>PROJCOSTPRICEHOUR</t>
  </si>
  <si>
    <t>PROJWORKERCOSTPRICEHOUR</t>
  </si>
  <si>
    <t>RPAYCOSTTYPEUSE</t>
  </si>
  <si>
    <t>TRVCOSTTYPE</t>
  </si>
  <si>
    <t>TRVCOSTTYPERATES</t>
  </si>
  <si>
    <t>TRVCOSTTYPESTATISTICS</t>
  </si>
  <si>
    <t>Key</t>
  </si>
  <si>
    <t>Access level</t>
  </si>
  <si>
    <t>Securable type</t>
  </si>
  <si>
    <t>AOT Name</t>
  </si>
  <si>
    <t>AOT child name</t>
  </si>
  <si>
    <t>AccessLevel</t>
  </si>
  <si>
    <t>Entitled</t>
  </si>
  <si>
    <t>Not entitled</t>
  </si>
  <si>
    <t>Not required</t>
  </si>
  <si>
    <t>Write</t>
  </si>
  <si>
    <t>Yes</t>
  </si>
  <si>
    <t>No</t>
  </si>
  <si>
    <t>Finance</t>
  </si>
  <si>
    <t>HR</t>
  </si>
  <si>
    <t>SCM</t>
  </si>
  <si>
    <t>Unique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</si>
</sst>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49" fontId="0" fillId="0" borderId="0" xfId="0" applyNumberFormat="1" applyAlignment="1">
      <alignment horizontal="left"/>
    </xf>
    <xf numFmtId="0" fontId="0" fillId="3" borderId="0" xfId="0" applyFill="1"/>
    <xf numFmtId="0" fontId="0" fillId="4" borderId="0" xfId="0" applyFill="1"/>
    <xf numFmtId="0" fontId="0" fillId="0" borderId="0" xfId="0" applyNumberFormat="1"/>
    <xf numFmtId="0" fontId="0" fillId="5" borderId="0" xfId="0" applyNumberFormat="1" applyFill="1"/>
  </cellXfs>
  <cellStyles count="1">
    <cellStyle name="Normal" xfId="0" builtinId="0"/>
  </cellStyles>
  <dxfs count="10">
    <dxf>
      <fill>
        <patternFill>
          <bgColor theme="5" tint="0.59996337778862885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C8C7D9-52D0-4ECF-AF6D-FDC9D2210A19}" name="Table1" displayName="Table1" ref="A1:R28" totalsRowShown="0">
  <autoFilter ref="A1:R28" xr:uid="{66C8C7D9-52D0-4ECF-AF6D-FDC9D2210A19}"/>
  <tableColumns count="18">
    <tableColumn id="1" xr3:uid="{8B0EDB61-23AD-481B-915D-E8B58BAA4B87}" name="Role"/>
    <tableColumn id="2" xr3:uid="{BAF836BA-6150-44BF-97DB-41BEBD4510A6}" name="Sub role"/>
    <tableColumn id="3" xr3:uid="{05FEB82B-3826-4DE8-937F-86FB8FC221EA}" name="Duty"/>
    <tableColumn id="4" xr3:uid="{FD164212-45E1-465A-A0E3-548D4B47B97B}" name="Privilege"/>
    <tableColumn id="5" xr3:uid="{5E732438-3085-4883-8124-089E5ADC8EF9}" name="Resource type"/>
    <tableColumn id="6" xr3:uid="{171384C4-9DA9-4EC3-9924-ED98FC9AE0C9}" name="Context \ Resource"/>
    <tableColumn id="7" xr3:uid="{2AEE62C2-EEBE-4F13-96F4-80142BCC4F45}" name="Read"/>
    <tableColumn id="8" xr3:uid="{06FD89C6-3316-4007-BB86-68904E355135}" name="Update"/>
    <tableColumn id="9" xr3:uid="{0B5DE982-FFA9-466B-B34D-8363E300A862}" name="Create"/>
    <tableColumn id="10" xr3:uid="{6B326A55-03AA-4A3C-BDDC-D8A0C40B3864}" name="Delete"/>
    <tableColumn id="11" xr3:uid="{5F6F10A4-17B0-4977-9C28-41FD30BF98A8}" name="Correct"/>
    <tableColumn id="12" xr3:uid="{9E9CB3B0-5CFA-42EF-BF23-8115CFE59996}" name="Invoke"/>
    <tableColumn id="13" xr3:uid="{BB59C304-EC29-4F05-A8A5-A7CF5315FFC5}" name="Access level" dataDxfId="9">
      <calculatedColumnFormula>IF(OR(Table1[[#This Row],[Update]]="Grant",Table1[[#This Row],[Create]]="Grant",Table1[[#This Row],[Delete]]="Grant",Table1[[#This Row],[Correct]]="Grant",Table1[[#This Row],[Invoke]]="Grant"),"Write",IF(Table1[[#This Row],[Read]]="Grant","Read","None"))</calculatedColumnFormula>
    </tableColumn>
    <tableColumn id="14" xr3:uid="{18350D79-54E1-49B2-B83A-D25BDE73FA70}" name="Key" dataDxfId="8">
      <calculatedColumnFormula>Table1[[#This Row],[Resource type]]&amp;"|"&amp;Table1[[#This Row],[Context \ Resource]]&amp;"|"&amp;Table1[[#This Row],[Access level]]</calculatedColumnFormula>
    </tableColumn>
    <tableColumn id="15" xr3:uid="{BE685A8F-1DEA-4307-8D0B-AFEDDBC33495}" name="Finance" dataDxfId="4">
      <calculatedColumnFormula>IFERROR(IF(VLOOKUP(Table1[[#This Row],[Key]],Finance!H:H,1,0)&lt;&gt;0,1,0),0)</calculatedColumnFormula>
    </tableColumn>
    <tableColumn id="16" xr3:uid="{39124D19-FD0B-47FC-92A1-450107CAF73A}" name="HR" dataDxfId="2">
      <calculatedColumnFormula>IFERROR(IF(VLOOKUP(Table1[[#This Row],[Key]],HR!H:H,1,0)&lt;&gt;0,1,0),0)</calculatedColumnFormula>
    </tableColumn>
    <tableColumn id="17" xr3:uid="{057583DF-54C3-49D6-BC35-FCB479A3C8EE}" name="SCM" dataDxfId="3">
      <calculatedColumnFormula>IFERROR(IF(VLOOKUP(Table1[[#This Row],[Key]],SCM!H:H,1,0)&lt;&gt;0,1,0),0)</calculatedColumnFormula>
    </tableColumn>
    <tableColumn id="18" xr3:uid="{C978ACFE-0D0D-48D7-89EB-4F8F938CD76C}" name="Unique" dataDxfId="1">
      <calculatedColumnFormula>IF(Table1[[#This Row],[Finance]]+Table1[[#This Row],[HR]]+Table1[[#This Row],[SCM]]=1,"Yes","No")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A59644E-D3D5-46A8-A379-68371D249C96}" name="AxTable1" displayName="AxTable1" ref="A1:H20" totalsRowShown="0">
  <autoFilter ref="A1:H20" xr:uid="{FA59644E-D3D5-46A8-A379-68371D249C96}"/>
  <tableColumns count="8">
    <tableColumn id="1" xr3:uid="{D60FFCF0-6517-4040-9018-AEFF5D0085F3}" name="Securable type"/>
    <tableColumn id="2" xr3:uid="{ABFF94D7-10CC-4896-8A27-388F933B96E6}" name="AOT Name"/>
    <tableColumn id="3" xr3:uid="{3DC0E8DF-BDDA-4979-8A4F-869155F9D6D4}" name="AOT child name"/>
    <tableColumn id="4" xr3:uid="{B61E4F44-2A82-4DF4-8D7F-900AAC50C881}" name="AccessLevel"/>
    <tableColumn id="5" xr3:uid="{0CFB4B41-051E-4D2B-953D-F9D20D62B5C5}" name="Entitled"/>
    <tableColumn id="6" xr3:uid="{F5938D4C-C647-4DD2-9246-9A5063C79925}" name="Not entitled"/>
    <tableColumn id="7" xr3:uid="{2E1DDB3E-A0A5-4041-B717-6EE4C7D81C13}" name="Not required"/>
    <tableColumn id="8" xr3:uid="{F9BD4E3A-2FF9-45DF-A5BA-241AEFD3403D}" name="Key" dataDxfId="7">
      <calculatedColumnFormula>AxTable1[[#This Row],[Securable type]]&amp;"|"&amp;AxTable1[[#This Row],[AOT Name]]&amp;"|"&amp;AxTable1[[#This Row],[AccessLevel]]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CC9DA98-F37B-43A3-96E4-927E1BDEA12C}" name="AxTable14" displayName="AxTable14" ref="A1:H8" totalsRowShown="0">
  <autoFilter ref="A1:H8" xr:uid="{2CC9DA98-F37B-43A3-96E4-927E1BDEA12C}"/>
  <tableColumns count="8">
    <tableColumn id="1" xr3:uid="{DBDC534F-5E40-4D6A-9D9B-9C966B4CF9D5}" name="Securable type"/>
    <tableColumn id="2" xr3:uid="{518FB258-1C29-4FD3-AAE8-846D735A0AA4}" name="AOT Name"/>
    <tableColumn id="3" xr3:uid="{5FCA6C16-5C90-492E-990F-50BC20C57509}" name="AOT child name"/>
    <tableColumn id="4" xr3:uid="{10C721E3-A9B6-4296-BE24-95C290E2F586}" name="AccessLevel"/>
    <tableColumn id="5" xr3:uid="{C2218899-904E-43AF-9DF6-906ED40E31A5}" name="Entitled"/>
    <tableColumn id="6" xr3:uid="{D50B7BE4-1989-4DCE-8B85-D1CF8662247F}" name="Not entitled"/>
    <tableColumn id="7" xr3:uid="{748F55DA-C78E-4CB4-9A61-312D51D2ABBA}" name="Not required"/>
    <tableColumn id="8" xr3:uid="{009F296D-13AF-42B1-90C3-BABAA7ADA82B}" name="Key" dataDxfId="6">
      <calculatedColumnFormula>AxTable14[[#This Row],[Securable type]]&amp;"|"&amp;AxTable14[[#This Row],[AOT Name]]&amp;"|"&amp;AxTable14[[#This Row],[AccessLevel]]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674ABF-D6C8-46E9-B34C-C21600EAC941}" name="AxTable15" displayName="AxTable15" ref="A1:H25" totalsRowShown="0">
  <autoFilter ref="A1:H25" xr:uid="{00674ABF-D6C8-46E9-B34C-C21600EAC941}"/>
  <tableColumns count="8">
    <tableColumn id="1" xr3:uid="{86C739F9-A5D4-4FB9-BBCF-CEA94A3BA38A}" name="Securable type"/>
    <tableColumn id="2" xr3:uid="{3D9CE7B4-F3D9-4F87-ACEB-05EA42111AC2}" name="AOT Name"/>
    <tableColumn id="3" xr3:uid="{F4D0FE3A-0DE3-45D3-96E6-75F4745C0FA0}" name="AOT child name"/>
    <tableColumn id="4" xr3:uid="{BC03C234-B9C0-43AE-A4CC-44E7590FF402}" name="AccessLevel"/>
    <tableColumn id="5" xr3:uid="{AAE6C708-1B14-4FFC-A1FF-70C103D9A825}" name="Entitled"/>
    <tableColumn id="6" xr3:uid="{0F79804F-8695-4647-A5E1-7279C18D3B73}" name="Not entitled"/>
    <tableColumn id="7" xr3:uid="{FFB7A7C6-6E9A-4790-9888-5E5630FD9353}" name="Not required"/>
    <tableColumn id="8" xr3:uid="{9F1CA39E-252D-4C00-AF83-FD5BDC1AFF89}" name="Key" dataDxfId="5">
      <calculatedColumnFormula>AxTable15[[#This Row],[Securable type]]&amp;"|"&amp;AxTable15[[#This Row],[AOT Name]]&amp;"|"&amp;AxTable15[[#This Row],[AccessLevel]]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4AEF7-0AFB-417A-A426-D61ED99C8305}">
  <dimension ref="A1:R28"/>
  <sheetViews>
    <sheetView tabSelected="1" zoomScale="71" zoomScaleNormal="71" workbookViewId="0">
      <selection activeCell="L19" sqref="L19"/>
    </sheetView>
  </sheetViews>
  <sheetFormatPr defaultRowHeight="14.5" x14ac:dyDescent="0.35"/>
  <cols>
    <col min="2" max="2" width="4" customWidth="1"/>
    <col min="4" max="4" width="26.36328125" customWidth="1"/>
    <col min="5" max="5" width="16" customWidth="1"/>
    <col min="6" max="6" width="34.453125" customWidth="1"/>
    <col min="8" max="8" width="9" customWidth="1"/>
    <col min="11" max="11" width="9.08984375" customWidth="1"/>
    <col min="13" max="13" width="12.6328125" bestFit="1" customWidth="1"/>
    <col min="14" max="14" width="33.6328125" customWidth="1"/>
    <col min="15" max="17" width="10.26953125" customWidth="1"/>
  </cols>
  <sheetData>
    <row r="1" spans="1:1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49</v>
      </c>
      <c r="N1" s="1" t="s">
        <v>48</v>
      </c>
      <c r="O1" s="3" t="s">
        <v>60</v>
      </c>
      <c r="P1" s="3" t="s">
        <v>61</v>
      </c>
      <c r="Q1" s="3" t="s">
        <v>62</v>
      </c>
      <c r="R1" t="s">
        <v>63</v>
      </c>
    </row>
    <row r="2" spans="1:18" x14ac:dyDescent="0.35">
      <c r="A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2" t="str">
        <f>Table1[[#This Row],[Resource type]]&amp;"|"&amp;Table1[[#This Row],[Context \ Resource]]&amp;"|"&amp;Table1[[#This Row],[Access level]]</f>
        <v>Menu item action|ITMCOSTCALCESTIMATE|Write</v>
      </c>
      <c r="O2">
        <f>IFERROR(IF(VLOOKUP(Table1[[#This Row],[Key]],Finance!H:H,1,0)&lt;&gt;0,1,0),0)</f>
        <v>0</v>
      </c>
      <c r="P2">
        <f>IFERROR(IF(VLOOKUP(Table1[[#This Row],[Key]],HR!H:H,1,0)&lt;&gt;0,1,0),0)</f>
        <v>0</v>
      </c>
      <c r="Q2" s="4">
        <f>IFERROR(IF(VLOOKUP(Table1[[#This Row],[Key]],SCM!H:H,1,0)&lt;&gt;0,1,0),0)</f>
        <v>1</v>
      </c>
      <c r="R2" s="6" t="str">
        <f>IF(Table1[[#This Row],[Finance]]+Table1[[#This Row],[HR]]+Table1[[#This Row],[SCM]]=1,"Yes","No")</f>
        <v>Yes</v>
      </c>
    </row>
    <row r="3" spans="1:18" x14ac:dyDescent="0.35">
      <c r="A3" t="s">
        <v>12</v>
      </c>
      <c r="C3" t="s">
        <v>12</v>
      </c>
      <c r="D3" t="s">
        <v>13</v>
      </c>
      <c r="E3" t="s">
        <v>14</v>
      </c>
      <c r="F3" t="s">
        <v>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3" t="str">
        <f>Table1[[#This Row],[Resource type]]&amp;"|"&amp;Table1[[#This Row],[Context \ Resource]]&amp;"|"&amp;Table1[[#This Row],[Access level]]</f>
        <v>Menu item action|ITMCOSTESTIMATEFROMORDER_PURCH|Write</v>
      </c>
      <c r="O3">
        <f>IFERROR(IF(VLOOKUP(Table1[[#This Row],[Key]],Finance!H:H,1,0)&lt;&gt;0,1,0),0)</f>
        <v>1</v>
      </c>
      <c r="P3">
        <f>IFERROR(IF(VLOOKUP(Table1[[#This Row],[Key]],HR!H:H,1,0)&lt;&gt;0,1,0),0)</f>
        <v>0</v>
      </c>
      <c r="Q3">
        <f>IFERROR(IF(VLOOKUP(Table1[[#This Row],[Key]],SCM!H:H,1,0)&lt;&gt;0,1,0),0)</f>
        <v>1</v>
      </c>
      <c r="R3" s="5" t="str">
        <f>IF(Table1[[#This Row],[Finance]]+Table1[[#This Row],[HR]]+Table1[[#This Row],[SCM]]=1,"Yes","No")</f>
        <v>No</v>
      </c>
    </row>
    <row r="4" spans="1:18" x14ac:dyDescent="0.35">
      <c r="A4" t="s">
        <v>12</v>
      </c>
      <c r="C4" t="s">
        <v>12</v>
      </c>
      <c r="D4" t="s">
        <v>13</v>
      </c>
      <c r="E4" t="s">
        <v>14</v>
      </c>
      <c r="F4" t="s">
        <v>18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4" t="str">
        <f>Table1[[#This Row],[Resource type]]&amp;"|"&amp;Table1[[#This Row],[Context \ Resource]]&amp;"|"&amp;Table1[[#This Row],[Access level]]</f>
        <v>Menu item action|ITMCOSTESTIMATEFROMORDER_PURCHRFQ|Write</v>
      </c>
      <c r="O4">
        <f>IFERROR(IF(VLOOKUP(Table1[[#This Row],[Key]],Finance!H:H,1,0)&lt;&gt;0,1,0),0)</f>
        <v>1</v>
      </c>
      <c r="P4">
        <f>IFERROR(IF(VLOOKUP(Table1[[#This Row],[Key]],HR!H:H,1,0)&lt;&gt;0,1,0),0)</f>
        <v>0</v>
      </c>
      <c r="Q4">
        <f>IFERROR(IF(VLOOKUP(Table1[[#This Row],[Key]],SCM!H:H,1,0)&lt;&gt;0,1,0),0)</f>
        <v>1</v>
      </c>
      <c r="R4" s="5" t="str">
        <f>IF(Table1[[#This Row],[Finance]]+Table1[[#This Row],[HR]]+Table1[[#This Row],[SCM]]=1,"Yes","No")</f>
        <v>No</v>
      </c>
    </row>
    <row r="5" spans="1:18" x14ac:dyDescent="0.35">
      <c r="A5" t="s">
        <v>12</v>
      </c>
      <c r="C5" t="s">
        <v>12</v>
      </c>
      <c r="D5" t="s">
        <v>13</v>
      </c>
      <c r="E5" t="s">
        <v>14</v>
      </c>
      <c r="F5" t="s">
        <v>19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5" t="str">
        <f>Table1[[#This Row],[Resource type]]&amp;"|"&amp;Table1[[#This Row],[Context \ Resource]]&amp;"|"&amp;Table1[[#This Row],[Access level]]</f>
        <v>Menu item action|ITMCOSTESTIMATEFROMORDER_SALES|Write</v>
      </c>
      <c r="O5">
        <f>IFERROR(IF(VLOOKUP(Table1[[#This Row],[Key]],Finance!H:H,1,0)&lt;&gt;0,1,0),0)</f>
        <v>1</v>
      </c>
      <c r="P5">
        <f>IFERROR(IF(VLOOKUP(Table1[[#This Row],[Key]],HR!H:H,1,0)&lt;&gt;0,1,0),0)</f>
        <v>0</v>
      </c>
      <c r="Q5">
        <f>IFERROR(IF(VLOOKUP(Table1[[#This Row],[Key]],SCM!H:H,1,0)&lt;&gt;0,1,0),0)</f>
        <v>1</v>
      </c>
      <c r="R5" s="5" t="str">
        <f>IF(Table1[[#This Row],[Finance]]+Table1[[#This Row],[HR]]+Table1[[#This Row],[SCM]]=1,"Yes","No")</f>
        <v>No</v>
      </c>
    </row>
    <row r="6" spans="1:18" x14ac:dyDescent="0.35">
      <c r="A6" t="s">
        <v>12</v>
      </c>
      <c r="C6" t="s">
        <v>12</v>
      </c>
      <c r="D6" t="s">
        <v>13</v>
      </c>
      <c r="E6" t="s">
        <v>14</v>
      </c>
      <c r="F6" t="s">
        <v>20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  <c r="M6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6" t="str">
        <f>Table1[[#This Row],[Resource type]]&amp;"|"&amp;Table1[[#This Row],[Context \ Resource]]&amp;"|"&amp;Table1[[#This Row],[Access level]]</f>
        <v>Menu item action|ITMCOSTESTIMATEFROMORDER_SALESQUOTE|Write</v>
      </c>
      <c r="O6">
        <f>IFERROR(IF(VLOOKUP(Table1[[#This Row],[Key]],Finance!H:H,1,0)&lt;&gt;0,1,0),0)</f>
        <v>1</v>
      </c>
      <c r="P6">
        <f>IFERROR(IF(VLOOKUP(Table1[[#This Row],[Key]],HR!H:H,1,0)&lt;&gt;0,1,0),0)</f>
        <v>0</v>
      </c>
      <c r="Q6">
        <f>IFERROR(IF(VLOOKUP(Table1[[#This Row],[Key]],SCM!H:H,1,0)&lt;&gt;0,1,0),0)</f>
        <v>1</v>
      </c>
      <c r="R6" s="5" t="str">
        <f>IF(Table1[[#This Row],[Finance]]+Table1[[#This Row],[HR]]+Table1[[#This Row],[SCM]]=1,"Yes","No")</f>
        <v>No</v>
      </c>
    </row>
    <row r="7" spans="1:18" x14ac:dyDescent="0.35">
      <c r="A7" t="s">
        <v>12</v>
      </c>
      <c r="C7" t="s">
        <v>12</v>
      </c>
      <c r="D7" t="s">
        <v>13</v>
      </c>
      <c r="E7" t="s">
        <v>14</v>
      </c>
      <c r="F7" t="s">
        <v>21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7" t="str">
        <f>Table1[[#This Row],[Resource type]]&amp;"|"&amp;Table1[[#This Row],[Context \ Resource]]&amp;"|"&amp;Table1[[#This Row],[Access level]]</f>
        <v>Menu item action|ITMCOSTESTIMATELOCKCONTROLLER|Write</v>
      </c>
      <c r="O7">
        <f>IFERROR(IF(VLOOKUP(Table1[[#This Row],[Key]],Finance!H:H,1,0)&lt;&gt;0,1,0),0)</f>
        <v>1</v>
      </c>
      <c r="P7">
        <f>IFERROR(IF(VLOOKUP(Table1[[#This Row],[Key]],HR!H:H,1,0)&lt;&gt;0,1,0),0)</f>
        <v>0</v>
      </c>
      <c r="Q7">
        <f>IFERROR(IF(VLOOKUP(Table1[[#This Row],[Key]],SCM!H:H,1,0)&lt;&gt;0,1,0),0)</f>
        <v>1</v>
      </c>
      <c r="R7" s="5" t="str">
        <f>IF(Table1[[#This Row],[Finance]]+Table1[[#This Row],[HR]]+Table1[[#This Row],[SCM]]=1,"Yes","No")</f>
        <v>No</v>
      </c>
    </row>
    <row r="8" spans="1:18" x14ac:dyDescent="0.35">
      <c r="A8" t="s">
        <v>12</v>
      </c>
      <c r="C8" t="s">
        <v>12</v>
      </c>
      <c r="D8" t="s">
        <v>13</v>
      </c>
      <c r="E8" t="s">
        <v>14</v>
      </c>
      <c r="F8" t="s">
        <v>22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8" t="str">
        <f>Table1[[#This Row],[Resource type]]&amp;"|"&amp;Table1[[#This Row],[Context \ Resource]]&amp;"|"&amp;Table1[[#This Row],[Access level]]</f>
        <v>Menu item action|ITMCOSTESTIMATERECALCCONTROLLER|Write</v>
      </c>
      <c r="O8">
        <f>IFERROR(IF(VLOOKUP(Table1[[#This Row],[Key]],Finance!H:H,1,0)&lt;&gt;0,1,0),0)</f>
        <v>1</v>
      </c>
      <c r="P8">
        <f>IFERROR(IF(VLOOKUP(Table1[[#This Row],[Key]],HR!H:H,1,0)&lt;&gt;0,1,0),0)</f>
        <v>0</v>
      </c>
      <c r="Q8">
        <f>IFERROR(IF(VLOOKUP(Table1[[#This Row],[Key]],SCM!H:H,1,0)&lt;&gt;0,1,0),0)</f>
        <v>1</v>
      </c>
      <c r="R8" s="5" t="str">
        <f>IF(Table1[[#This Row],[Finance]]+Table1[[#This Row],[HR]]+Table1[[#This Row],[SCM]]=1,"Yes","No")</f>
        <v>No</v>
      </c>
    </row>
    <row r="9" spans="1:18" x14ac:dyDescent="0.35">
      <c r="A9" t="s">
        <v>12</v>
      </c>
      <c r="C9" t="s">
        <v>12</v>
      </c>
      <c r="D9" t="s">
        <v>13</v>
      </c>
      <c r="E9" t="s">
        <v>14</v>
      </c>
      <c r="F9" t="s">
        <v>23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9" t="str">
        <f>Table1[[#This Row],[Resource type]]&amp;"|"&amp;Table1[[#This Row],[Context \ Resource]]&amp;"|"&amp;Table1[[#This Row],[Access level]]</f>
        <v>Menu item action|ITMUPDATEITEMCOSTESTIMATE|Write</v>
      </c>
      <c r="O9">
        <f>IFERROR(IF(VLOOKUP(Table1[[#This Row],[Key]],Finance!H:H,1,0)&lt;&gt;0,1,0),0)</f>
        <v>0</v>
      </c>
      <c r="P9">
        <f>IFERROR(IF(VLOOKUP(Table1[[#This Row],[Key]],HR!H:H,1,0)&lt;&gt;0,1,0),0)</f>
        <v>0</v>
      </c>
      <c r="Q9" s="4">
        <f>IFERROR(IF(VLOOKUP(Table1[[#This Row],[Key]],SCM!H:H,1,0)&lt;&gt;0,1,0),0)</f>
        <v>1</v>
      </c>
      <c r="R9" s="6" t="str">
        <f>IF(Table1[[#This Row],[Finance]]+Table1[[#This Row],[HR]]+Table1[[#This Row],[SCM]]=1,"Yes","No")</f>
        <v>Yes</v>
      </c>
    </row>
    <row r="10" spans="1:18" x14ac:dyDescent="0.35">
      <c r="A10" t="s">
        <v>12</v>
      </c>
      <c r="C10" t="s">
        <v>12</v>
      </c>
      <c r="D10" t="s">
        <v>13</v>
      </c>
      <c r="E10" t="s">
        <v>14</v>
      </c>
      <c r="F10" t="s">
        <v>24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10" t="str">
        <f>Table1[[#This Row],[Resource type]]&amp;"|"&amp;Table1[[#This Row],[Context \ Resource]]&amp;"|"&amp;Table1[[#This Row],[Access level]]</f>
        <v>Menu item action|ITMUPDATEITEMCOSTFROMESTIMATE|Write</v>
      </c>
      <c r="O10">
        <f>IFERROR(IF(VLOOKUP(Table1[[#This Row],[Key]],Finance!H:H,1,0)&lt;&gt;0,1,0),0)</f>
        <v>0</v>
      </c>
      <c r="P10">
        <f>IFERROR(IF(VLOOKUP(Table1[[#This Row],[Key]],HR!H:H,1,0)&lt;&gt;0,1,0),0)</f>
        <v>0</v>
      </c>
      <c r="Q10" s="4">
        <f>IFERROR(IF(VLOOKUP(Table1[[#This Row],[Key]],SCM!H:H,1,0)&lt;&gt;0,1,0),0)</f>
        <v>1</v>
      </c>
      <c r="R10" s="6" t="str">
        <f>IF(Table1[[#This Row],[Finance]]+Table1[[#This Row],[HR]]+Table1[[#This Row],[SCM]]=1,"Yes","No")</f>
        <v>Yes</v>
      </c>
    </row>
    <row r="11" spans="1:18" x14ac:dyDescent="0.35">
      <c r="A11" t="s">
        <v>12</v>
      </c>
      <c r="C11" t="s">
        <v>12</v>
      </c>
      <c r="D11" t="s">
        <v>25</v>
      </c>
      <c r="E11" t="s">
        <v>26</v>
      </c>
      <c r="F11" t="s">
        <v>27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28</v>
      </c>
      <c r="M11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11" t="str">
        <f>Table1[[#This Row],[Resource type]]&amp;"|"&amp;Table1[[#This Row],[Context \ Resource]]&amp;"|"&amp;Table1[[#This Row],[Access level]]</f>
        <v>Menu item display|COSTINVENTPARAMETERS|Write</v>
      </c>
      <c r="O11">
        <f>IFERROR(IF(VLOOKUP(Table1[[#This Row],[Key]],Finance!H:H,1,0)&lt;&gt;0,1,0),0)</f>
        <v>1</v>
      </c>
      <c r="P11">
        <f>IFERROR(IF(VLOOKUP(Table1[[#This Row],[Key]],HR!H:H,1,0)&lt;&gt;0,1,0),0)</f>
        <v>1</v>
      </c>
      <c r="Q11">
        <f>IFERROR(IF(VLOOKUP(Table1[[#This Row],[Key]],SCM!H:H,1,0)&lt;&gt;0,1,0),0)</f>
        <v>1</v>
      </c>
      <c r="R11" s="5" t="str">
        <f>IF(Table1[[#This Row],[Finance]]+Table1[[#This Row],[HR]]+Table1[[#This Row],[SCM]]=1,"Yes","No")</f>
        <v>No</v>
      </c>
    </row>
    <row r="12" spans="1:18" x14ac:dyDescent="0.35">
      <c r="A12" t="s">
        <v>12</v>
      </c>
      <c r="C12" t="s">
        <v>12</v>
      </c>
      <c r="D12" t="s">
        <v>25</v>
      </c>
      <c r="E12" t="s">
        <v>26</v>
      </c>
      <c r="F12" t="s">
        <v>29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28</v>
      </c>
      <c r="M12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12" t="str">
        <f>Table1[[#This Row],[Resource type]]&amp;"|"&amp;Table1[[#This Row],[Context \ Resource]]&amp;"|"&amp;Table1[[#This Row],[Access level]]</f>
        <v>Menu item display|COSTPRODPARAMETERS|Write</v>
      </c>
      <c r="O12">
        <f>IFERROR(IF(VLOOKUP(Table1[[#This Row],[Key]],Finance!H:H,1,0)&lt;&gt;0,1,0),0)</f>
        <v>1</v>
      </c>
      <c r="P12">
        <f>IFERROR(IF(VLOOKUP(Table1[[#This Row],[Key]],HR!H:H,1,0)&lt;&gt;0,1,0),0)</f>
        <v>0</v>
      </c>
      <c r="Q12">
        <f>IFERROR(IF(VLOOKUP(Table1[[#This Row],[Key]],SCM!H:H,1,0)&lt;&gt;0,1,0),0)</f>
        <v>1</v>
      </c>
      <c r="R12" s="5" t="str">
        <f>IF(Table1[[#This Row],[Finance]]+Table1[[#This Row],[HR]]+Table1[[#This Row],[SCM]]=1,"Yes","No")</f>
        <v>No</v>
      </c>
    </row>
    <row r="13" spans="1:18" x14ac:dyDescent="0.35">
      <c r="A13" t="s">
        <v>12</v>
      </c>
      <c r="C13" t="s">
        <v>12</v>
      </c>
      <c r="D13" t="s">
        <v>25</v>
      </c>
      <c r="E13" t="s">
        <v>26</v>
      </c>
      <c r="F13" t="s">
        <v>30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28</v>
      </c>
      <c r="M13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13" t="str">
        <f>Table1[[#This Row],[Resource type]]&amp;"|"&amp;Table1[[#This Row],[Context \ Resource]]&amp;"|"&amp;Table1[[#This Row],[Access level]]</f>
        <v>Menu item display|COSTPRODPARAMETERSSITE|Write</v>
      </c>
      <c r="O13">
        <f>IFERROR(IF(VLOOKUP(Table1[[#This Row],[Key]],Finance!H:H,1,0)&lt;&gt;0,1,0),0)</f>
        <v>1</v>
      </c>
      <c r="P13">
        <f>IFERROR(IF(VLOOKUP(Table1[[#This Row],[Key]],HR!H:H,1,0)&lt;&gt;0,1,0),0)</f>
        <v>0</v>
      </c>
      <c r="Q13">
        <f>IFERROR(IF(VLOOKUP(Table1[[#This Row],[Key]],SCM!H:H,1,0)&lt;&gt;0,1,0),0)</f>
        <v>1</v>
      </c>
      <c r="R13" s="5" t="str">
        <f>IF(Table1[[#This Row],[Finance]]+Table1[[#This Row],[HR]]+Table1[[#This Row],[SCM]]=1,"Yes","No")</f>
        <v>No</v>
      </c>
    </row>
    <row r="14" spans="1:18" x14ac:dyDescent="0.35">
      <c r="A14" t="s">
        <v>12</v>
      </c>
      <c r="C14" t="s">
        <v>12</v>
      </c>
      <c r="D14" t="s">
        <v>25</v>
      </c>
      <c r="E14" t="s">
        <v>26</v>
      </c>
      <c r="F14" t="s">
        <v>31</v>
      </c>
      <c r="G14" t="s">
        <v>16</v>
      </c>
      <c r="H14" t="s">
        <v>16</v>
      </c>
      <c r="I14" t="s">
        <v>28</v>
      </c>
      <c r="J14" t="s">
        <v>28</v>
      </c>
      <c r="K14" t="s">
        <v>28</v>
      </c>
      <c r="L14" t="s">
        <v>28</v>
      </c>
      <c r="M14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14" t="str">
        <f>Table1[[#This Row],[Resource type]]&amp;"|"&amp;Table1[[#This Row],[Context \ Resource]]&amp;"|"&amp;Table1[[#This Row],[Access level]]</f>
        <v>Menu item display|COSTRECONCILIATIONPARAMETERS|Write</v>
      </c>
      <c r="O14" s="4">
        <f>IFERROR(IF(VLOOKUP(Table1[[#This Row],[Key]],Finance!H:H,1,0)&lt;&gt;0,1,0),0)</f>
        <v>1</v>
      </c>
      <c r="P14">
        <f>IFERROR(IF(VLOOKUP(Table1[[#This Row],[Key]],HR!H:H,1,0)&lt;&gt;0,1,0),0)</f>
        <v>0</v>
      </c>
      <c r="Q14">
        <f>IFERROR(IF(VLOOKUP(Table1[[#This Row],[Key]],SCM!H:H,1,0)&lt;&gt;0,1,0),0)</f>
        <v>0</v>
      </c>
      <c r="R14" s="6" t="str">
        <f>IF(Table1[[#This Row],[Finance]]+Table1[[#This Row],[HR]]+Table1[[#This Row],[SCM]]=1,"Yes","No")</f>
        <v>Yes</v>
      </c>
    </row>
    <row r="15" spans="1:18" x14ac:dyDescent="0.35">
      <c r="A15" t="s">
        <v>12</v>
      </c>
      <c r="C15" t="s">
        <v>12</v>
      </c>
      <c r="D15" t="s">
        <v>32</v>
      </c>
      <c r="E15" t="s">
        <v>26</v>
      </c>
      <c r="F15" t="s">
        <v>33</v>
      </c>
      <c r="G15" t="s">
        <v>16</v>
      </c>
      <c r="H15" t="s">
        <v>16</v>
      </c>
      <c r="I15" t="s">
        <v>16</v>
      </c>
      <c r="J15" t="s">
        <v>16</v>
      </c>
      <c r="K15" t="s">
        <v>28</v>
      </c>
      <c r="L15" t="s">
        <v>28</v>
      </c>
      <c r="M15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15" t="str">
        <f>Table1[[#This Row],[Resource type]]&amp;"|"&amp;Table1[[#This Row],[Context \ Resource]]&amp;"|"&amp;Table1[[#This Row],[Access level]]</f>
        <v>Menu item display|HRMINJURYSETUP_COSTTYPE|Write</v>
      </c>
      <c r="O15">
        <f>IFERROR(IF(VLOOKUP(Table1[[#This Row],[Key]],Finance!H:H,1,0)&lt;&gt;0,1,0),0)</f>
        <v>0</v>
      </c>
      <c r="P15" s="4">
        <f>IFERROR(IF(VLOOKUP(Table1[[#This Row],[Key]],HR!H:H,1,0)&lt;&gt;0,1,0),0)</f>
        <v>1</v>
      </c>
      <c r="Q15">
        <f>IFERROR(IF(VLOOKUP(Table1[[#This Row],[Key]],SCM!H:H,1,0)&lt;&gt;0,1,0),0)</f>
        <v>0</v>
      </c>
      <c r="R15" s="6" t="str">
        <f>IF(Table1[[#This Row],[Finance]]+Table1[[#This Row],[HR]]+Table1[[#This Row],[SCM]]=1,"Yes","No")</f>
        <v>Yes</v>
      </c>
    </row>
    <row r="16" spans="1:18" x14ac:dyDescent="0.35">
      <c r="A16" t="s">
        <v>12</v>
      </c>
      <c r="C16" t="s">
        <v>12</v>
      </c>
      <c r="D16" t="s">
        <v>13</v>
      </c>
      <c r="E16" t="s">
        <v>26</v>
      </c>
      <c r="F16" t="s">
        <v>34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  <c r="M16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16" t="str">
        <f>Table1[[#This Row],[Resource type]]&amp;"|"&amp;Table1[[#This Row],[Context \ Resource]]&amp;"|"&amp;Table1[[#This Row],[Access level]]</f>
        <v>Menu item display|ITMCOSTESTIMATETABLE|Write</v>
      </c>
      <c r="O16">
        <f>IFERROR(IF(VLOOKUP(Table1[[#This Row],[Key]],Finance!H:H,1,0)&lt;&gt;0,1,0),0)</f>
        <v>0</v>
      </c>
      <c r="P16">
        <f>IFERROR(IF(VLOOKUP(Table1[[#This Row],[Key]],HR!H:H,1,0)&lt;&gt;0,1,0),0)</f>
        <v>0</v>
      </c>
      <c r="Q16" s="4">
        <f>IFERROR(IF(VLOOKUP(Table1[[#This Row],[Key]],SCM!H:H,1,0)&lt;&gt;0,1,0),0)</f>
        <v>1</v>
      </c>
      <c r="R16" s="6" t="str">
        <f>IF(Table1[[#This Row],[Finance]]+Table1[[#This Row],[HR]]+Table1[[#This Row],[SCM]]=1,"Yes","No")</f>
        <v>Yes</v>
      </c>
    </row>
    <row r="17" spans="1:18" x14ac:dyDescent="0.35">
      <c r="A17" t="s">
        <v>12</v>
      </c>
      <c r="C17" t="s">
        <v>12</v>
      </c>
      <c r="D17" t="s">
        <v>13</v>
      </c>
      <c r="E17" t="s">
        <v>26</v>
      </c>
      <c r="F17" t="s">
        <v>35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17" t="str">
        <f>Table1[[#This Row],[Resource type]]&amp;"|"&amp;Table1[[#This Row],[Context \ Resource]]&amp;"|"&amp;Table1[[#This Row],[Access level]]</f>
        <v>Menu item display|ITMCOSTTEMPLATETABLE|Write</v>
      </c>
      <c r="O17">
        <f>IFERROR(IF(VLOOKUP(Table1[[#This Row],[Key]],Finance!H:H,1,0)&lt;&gt;0,1,0),0)</f>
        <v>1</v>
      </c>
      <c r="P17">
        <f>IFERROR(IF(VLOOKUP(Table1[[#This Row],[Key]],HR!H:H,1,0)&lt;&gt;0,1,0),0)</f>
        <v>0</v>
      </c>
      <c r="Q17">
        <f>IFERROR(IF(VLOOKUP(Table1[[#This Row],[Key]],SCM!H:H,1,0)&lt;&gt;0,1,0),0)</f>
        <v>1</v>
      </c>
      <c r="R17" s="5" t="str">
        <f>IF(Table1[[#This Row],[Finance]]+Table1[[#This Row],[HR]]+Table1[[#This Row],[SCM]]=1,"Yes","No")</f>
        <v>No</v>
      </c>
    </row>
    <row r="18" spans="1:18" x14ac:dyDescent="0.35">
      <c r="A18" t="s">
        <v>12</v>
      </c>
      <c r="C18" t="s">
        <v>12</v>
      </c>
      <c r="D18" t="s">
        <v>32</v>
      </c>
      <c r="E18" t="s">
        <v>26</v>
      </c>
      <c r="F18" t="s">
        <v>36</v>
      </c>
      <c r="G18" t="s">
        <v>16</v>
      </c>
      <c r="H18" t="s">
        <v>16</v>
      </c>
      <c r="I18" t="s">
        <v>16</v>
      </c>
      <c r="J18" t="s">
        <v>16</v>
      </c>
      <c r="K18" t="s">
        <v>28</v>
      </c>
      <c r="L18" t="s">
        <v>28</v>
      </c>
      <c r="M18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18" t="str">
        <f>Table1[[#This Row],[Resource type]]&amp;"|"&amp;Table1[[#This Row],[Context \ Resource]]&amp;"|"&amp;Table1[[#This Row],[Access level]]</f>
        <v>Menu item display|ITMCOSTTYPEGROUP|Write</v>
      </c>
      <c r="O18">
        <f>IFERROR(IF(VLOOKUP(Table1[[#This Row],[Key]],Finance!H:H,1,0)&lt;&gt;0,1,0),0)</f>
        <v>1</v>
      </c>
      <c r="P18">
        <f>IFERROR(IF(VLOOKUP(Table1[[#This Row],[Key]],HR!H:H,1,0)&lt;&gt;0,1,0),0)</f>
        <v>0</v>
      </c>
      <c r="Q18">
        <f>IFERROR(IF(VLOOKUP(Table1[[#This Row],[Key]],SCM!H:H,1,0)&lt;&gt;0,1,0),0)</f>
        <v>1</v>
      </c>
      <c r="R18" s="5" t="str">
        <f>IF(Table1[[#This Row],[Finance]]+Table1[[#This Row],[HR]]+Table1[[#This Row],[SCM]]=1,"Yes","No")</f>
        <v>No</v>
      </c>
    </row>
    <row r="19" spans="1:18" x14ac:dyDescent="0.35">
      <c r="A19" t="s">
        <v>12</v>
      </c>
      <c r="C19" t="s">
        <v>12</v>
      </c>
      <c r="D19" t="s">
        <v>32</v>
      </c>
      <c r="E19" t="s">
        <v>26</v>
      </c>
      <c r="F19" t="s">
        <v>37</v>
      </c>
      <c r="G19" t="s">
        <v>16</v>
      </c>
      <c r="H19" t="s">
        <v>16</v>
      </c>
      <c r="I19" t="s">
        <v>16</v>
      </c>
      <c r="J19" t="s">
        <v>16</v>
      </c>
      <c r="K19" t="s">
        <v>28</v>
      </c>
      <c r="L19" t="s">
        <v>28</v>
      </c>
      <c r="M19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19" t="str">
        <f>Table1[[#This Row],[Resource type]]&amp;"|"&amp;Table1[[#This Row],[Context \ Resource]]&amp;"|"&amp;Table1[[#This Row],[Access level]]</f>
        <v>Menu item display|ITMCOSTTYPEGROUP_INVENT|Write</v>
      </c>
      <c r="O19">
        <f>IFERROR(IF(VLOOKUP(Table1[[#This Row],[Key]],Finance!H:H,1,0)&lt;&gt;0,1,0),0)</f>
        <v>1</v>
      </c>
      <c r="P19">
        <f>IFERROR(IF(VLOOKUP(Table1[[#This Row],[Key]],HR!H:H,1,0)&lt;&gt;0,1,0),0)</f>
        <v>0</v>
      </c>
      <c r="Q19">
        <f>IFERROR(IF(VLOOKUP(Table1[[#This Row],[Key]],SCM!H:H,1,0)&lt;&gt;0,1,0),0)</f>
        <v>1</v>
      </c>
      <c r="R19" s="5" t="str">
        <f>IF(Table1[[#This Row],[Finance]]+Table1[[#This Row],[HR]]+Table1[[#This Row],[SCM]]=1,"Yes","No")</f>
        <v>No</v>
      </c>
    </row>
    <row r="20" spans="1:18" x14ac:dyDescent="0.35">
      <c r="A20" t="s">
        <v>12</v>
      </c>
      <c r="C20" t="s">
        <v>12</v>
      </c>
      <c r="D20" t="s">
        <v>32</v>
      </c>
      <c r="E20" t="s">
        <v>26</v>
      </c>
      <c r="F20" t="s">
        <v>38</v>
      </c>
      <c r="G20" t="s">
        <v>16</v>
      </c>
      <c r="H20" t="s">
        <v>16</v>
      </c>
      <c r="I20" t="s">
        <v>16</v>
      </c>
      <c r="J20" t="s">
        <v>16</v>
      </c>
      <c r="K20" t="s">
        <v>28</v>
      </c>
      <c r="L20" t="s">
        <v>28</v>
      </c>
      <c r="M20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20" t="str">
        <f>Table1[[#This Row],[Resource type]]&amp;"|"&amp;Table1[[#This Row],[Context \ Resource]]&amp;"|"&amp;Table1[[#This Row],[Access level]]</f>
        <v>Menu item display|ITMCOSTTYPEGROUP_VEND|Write</v>
      </c>
      <c r="O20">
        <f>IFERROR(IF(VLOOKUP(Table1[[#This Row],[Key]],Finance!H:H,1,0)&lt;&gt;0,1,0),0)</f>
        <v>1</v>
      </c>
      <c r="P20">
        <f>IFERROR(IF(VLOOKUP(Table1[[#This Row],[Key]],HR!H:H,1,0)&lt;&gt;0,1,0),0)</f>
        <v>0</v>
      </c>
      <c r="Q20">
        <f>IFERROR(IF(VLOOKUP(Table1[[#This Row],[Key]],SCM!H:H,1,0)&lt;&gt;0,1,0),0)</f>
        <v>1</v>
      </c>
      <c r="R20" s="5" t="str">
        <f>IF(Table1[[#This Row],[Finance]]+Table1[[#This Row],[HR]]+Table1[[#This Row],[SCM]]=1,"Yes","No")</f>
        <v>No</v>
      </c>
    </row>
    <row r="21" spans="1:18" x14ac:dyDescent="0.35">
      <c r="A21" t="s">
        <v>12</v>
      </c>
      <c r="C21" t="s">
        <v>12</v>
      </c>
      <c r="D21" t="s">
        <v>32</v>
      </c>
      <c r="E21" t="s">
        <v>26</v>
      </c>
      <c r="F21" t="s">
        <v>39</v>
      </c>
      <c r="G21" t="s">
        <v>16</v>
      </c>
      <c r="H21" t="s">
        <v>16</v>
      </c>
      <c r="I21" t="s">
        <v>16</v>
      </c>
      <c r="J21" t="s">
        <v>16</v>
      </c>
      <c r="K21" t="s">
        <v>28</v>
      </c>
      <c r="L21" t="s">
        <v>28</v>
      </c>
      <c r="M21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21" t="str">
        <f>Table1[[#This Row],[Resource type]]&amp;"|"&amp;Table1[[#This Row],[Context \ Resource]]&amp;"|"&amp;Table1[[#This Row],[Access level]]</f>
        <v>Menu item display|ITMCOSTTYPETABLE|Write</v>
      </c>
      <c r="O21">
        <f>IFERROR(IF(VLOOKUP(Table1[[#This Row],[Key]],Finance!H:H,1,0)&lt;&gt;0,1,0),0)</f>
        <v>1</v>
      </c>
      <c r="P21">
        <f>IFERROR(IF(VLOOKUP(Table1[[#This Row],[Key]],HR!H:H,1,0)&lt;&gt;0,1,0),0)</f>
        <v>0</v>
      </c>
      <c r="Q21">
        <f>IFERROR(IF(VLOOKUP(Table1[[#This Row],[Key]],SCM!H:H,1,0)&lt;&gt;0,1,0),0)</f>
        <v>1</v>
      </c>
      <c r="R21" s="5" t="str">
        <f>IF(Table1[[#This Row],[Finance]]+Table1[[#This Row],[HR]]+Table1[[#This Row],[SCM]]=1,"Yes","No")</f>
        <v>No</v>
      </c>
    </row>
    <row r="22" spans="1:18" x14ac:dyDescent="0.35">
      <c r="A22" t="s">
        <v>12</v>
      </c>
      <c r="C22" t="s">
        <v>12</v>
      </c>
      <c r="D22" t="s">
        <v>32</v>
      </c>
      <c r="E22" t="s">
        <v>26</v>
      </c>
      <c r="F22" t="s">
        <v>40</v>
      </c>
      <c r="G22" t="s">
        <v>16</v>
      </c>
      <c r="H22" t="s">
        <v>16</v>
      </c>
      <c r="I22" t="s">
        <v>16</v>
      </c>
      <c r="J22" t="s">
        <v>16</v>
      </c>
      <c r="K22" t="s">
        <v>28</v>
      </c>
      <c r="L22" t="s">
        <v>28</v>
      </c>
      <c r="M22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22" t="str">
        <f>Table1[[#This Row],[Resource type]]&amp;"|"&amp;Table1[[#This Row],[Context \ Resource]]&amp;"|"&amp;Table1[[#This Row],[Access level]]</f>
        <v>Menu item display|JMGPAYADJUSTCOSTTYPE|Write</v>
      </c>
      <c r="O22">
        <f>IFERROR(IF(VLOOKUP(Table1[[#This Row],[Key]],Finance!H:H,1,0)&lt;&gt;0,1,0),0)</f>
        <v>0</v>
      </c>
      <c r="P22" s="4">
        <f>IFERROR(IF(VLOOKUP(Table1[[#This Row],[Key]],HR!H:H,1,0)&lt;&gt;0,1,0),0)</f>
        <v>1</v>
      </c>
      <c r="Q22">
        <f>IFERROR(IF(VLOOKUP(Table1[[#This Row],[Key]],SCM!H:H,1,0)&lt;&gt;0,1,0),0)</f>
        <v>0</v>
      </c>
      <c r="R22" s="6" t="str">
        <f>IF(Table1[[#This Row],[Finance]]+Table1[[#This Row],[HR]]+Table1[[#This Row],[SCM]]=1,"Yes","No")</f>
        <v>Yes</v>
      </c>
    </row>
    <row r="23" spans="1:18" x14ac:dyDescent="0.35">
      <c r="A23" t="s">
        <v>12</v>
      </c>
      <c r="C23" t="s">
        <v>12</v>
      </c>
      <c r="D23" t="s">
        <v>41</v>
      </c>
      <c r="E23" t="s">
        <v>26</v>
      </c>
      <c r="F23" t="s">
        <v>42</v>
      </c>
      <c r="G23" t="s">
        <v>16</v>
      </c>
      <c r="H23" t="s">
        <v>28</v>
      </c>
      <c r="I23" t="s">
        <v>28</v>
      </c>
      <c r="J23" t="s">
        <v>28</v>
      </c>
      <c r="K23" t="s">
        <v>16</v>
      </c>
      <c r="L23" t="s">
        <v>28</v>
      </c>
      <c r="M23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23" t="str">
        <f>Table1[[#This Row],[Resource type]]&amp;"|"&amp;Table1[[#This Row],[Context \ Resource]]&amp;"|"&amp;Table1[[#This Row],[Access level]]</f>
        <v>Menu item display|PROJCOSTPRICEHOUR|Write</v>
      </c>
      <c r="O23">
        <f>IFERROR(IF(VLOOKUP(Table1[[#This Row],[Key]],Finance!H:H,1,0)&lt;&gt;0,1,0),0)</f>
        <v>0</v>
      </c>
      <c r="P23">
        <f>IFERROR(IF(VLOOKUP(Table1[[#This Row],[Key]],HR!H:H,1,0)&lt;&gt;0,1,0),0)</f>
        <v>0</v>
      </c>
      <c r="Q23" s="4">
        <f>IFERROR(IF(VLOOKUP(Table1[[#This Row],[Key]],SCM!H:H,1,0)&lt;&gt;0,1,0),0)</f>
        <v>1</v>
      </c>
      <c r="R23" s="6" t="str">
        <f>IF(Table1[[#This Row],[Finance]]+Table1[[#This Row],[HR]]+Table1[[#This Row],[SCM]]=1,"Yes","No")</f>
        <v>Yes</v>
      </c>
    </row>
    <row r="24" spans="1:18" x14ac:dyDescent="0.35">
      <c r="A24" t="s">
        <v>12</v>
      </c>
      <c r="C24" t="s">
        <v>12</v>
      </c>
      <c r="D24" t="s">
        <v>41</v>
      </c>
      <c r="E24" t="s">
        <v>26</v>
      </c>
      <c r="F24" t="s">
        <v>43</v>
      </c>
      <c r="G24" t="s">
        <v>16</v>
      </c>
      <c r="H24" t="s">
        <v>28</v>
      </c>
      <c r="I24" t="s">
        <v>28</v>
      </c>
      <c r="J24" t="s">
        <v>28</v>
      </c>
      <c r="K24" t="s">
        <v>16</v>
      </c>
      <c r="L24" t="s">
        <v>28</v>
      </c>
      <c r="M24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24" t="str">
        <f>Table1[[#This Row],[Resource type]]&amp;"|"&amp;Table1[[#This Row],[Context \ Resource]]&amp;"|"&amp;Table1[[#This Row],[Access level]]</f>
        <v>Menu item display|PROJWORKERCOSTPRICEHOUR|Write</v>
      </c>
      <c r="O24">
        <f>IFERROR(IF(VLOOKUP(Table1[[#This Row],[Key]],Finance!H:H,1,0)&lt;&gt;0,1,0),0)</f>
        <v>0</v>
      </c>
      <c r="P24">
        <f>IFERROR(IF(VLOOKUP(Table1[[#This Row],[Key]],HR!H:H,1,0)&lt;&gt;0,1,0),0)</f>
        <v>0</v>
      </c>
      <c r="Q24" s="4">
        <f>IFERROR(IF(VLOOKUP(Table1[[#This Row],[Key]],SCM!H:H,1,0)&lt;&gt;0,1,0),0)</f>
        <v>1</v>
      </c>
      <c r="R24" s="6" t="str">
        <f>IF(Table1[[#This Row],[Finance]]+Table1[[#This Row],[HR]]+Table1[[#This Row],[SCM]]=1,"Yes","No")</f>
        <v>Yes</v>
      </c>
    </row>
    <row r="25" spans="1:18" x14ac:dyDescent="0.35">
      <c r="A25" t="s">
        <v>12</v>
      </c>
      <c r="C25" t="s">
        <v>12</v>
      </c>
      <c r="D25" t="s">
        <v>32</v>
      </c>
      <c r="E25" t="s">
        <v>26</v>
      </c>
      <c r="F25" t="s">
        <v>44</v>
      </c>
      <c r="G25" t="s">
        <v>16</v>
      </c>
      <c r="H25" t="s">
        <v>16</v>
      </c>
      <c r="I25" t="s">
        <v>16</v>
      </c>
      <c r="J25" t="s">
        <v>16</v>
      </c>
      <c r="K25" t="s">
        <v>28</v>
      </c>
      <c r="L25" t="s">
        <v>28</v>
      </c>
      <c r="M25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25" t="str">
        <f>Table1[[#This Row],[Resource type]]&amp;"|"&amp;Table1[[#This Row],[Context \ Resource]]&amp;"|"&amp;Table1[[#This Row],[Access level]]</f>
        <v>Menu item display|RPAYCOSTTYPEUSE|Write</v>
      </c>
      <c r="O25">
        <f>IFERROR(IF(VLOOKUP(Table1[[#This Row],[Key]],Finance!H:H,1,0)&lt;&gt;0,1,0),0)</f>
        <v>1</v>
      </c>
      <c r="P25">
        <f>IFERROR(IF(VLOOKUP(Table1[[#This Row],[Key]],HR!H:H,1,0)&lt;&gt;0,1,0),0)</f>
        <v>1</v>
      </c>
      <c r="Q25">
        <f>IFERROR(IF(VLOOKUP(Table1[[#This Row],[Key]],SCM!H:H,1,0)&lt;&gt;0,1,0),0)</f>
        <v>1</v>
      </c>
      <c r="R25" s="5" t="str">
        <f>IF(Table1[[#This Row],[Finance]]+Table1[[#This Row],[HR]]+Table1[[#This Row],[SCM]]=1,"Yes","No")</f>
        <v>No</v>
      </c>
    </row>
    <row r="26" spans="1:18" x14ac:dyDescent="0.35">
      <c r="A26" t="s">
        <v>12</v>
      </c>
      <c r="C26" t="s">
        <v>12</v>
      </c>
      <c r="D26" t="s">
        <v>32</v>
      </c>
      <c r="E26" t="s">
        <v>26</v>
      </c>
      <c r="F26" t="s">
        <v>45</v>
      </c>
      <c r="G26" t="s">
        <v>16</v>
      </c>
      <c r="H26" t="s">
        <v>16</v>
      </c>
      <c r="I26" t="s">
        <v>16</v>
      </c>
      <c r="J26" t="s">
        <v>16</v>
      </c>
      <c r="K26" t="s">
        <v>28</v>
      </c>
      <c r="L26" t="s">
        <v>28</v>
      </c>
      <c r="M26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26" t="str">
        <f>Table1[[#This Row],[Resource type]]&amp;"|"&amp;Table1[[#This Row],[Context \ Resource]]&amp;"|"&amp;Table1[[#This Row],[Access level]]</f>
        <v>Menu item display|TRVCOSTTYPE|Write</v>
      </c>
      <c r="O26">
        <f>IFERROR(IF(VLOOKUP(Table1[[#This Row],[Key]],Finance!H:H,1,0)&lt;&gt;0,1,0),0)</f>
        <v>1</v>
      </c>
      <c r="P26">
        <f>IFERROR(IF(VLOOKUP(Table1[[#This Row],[Key]],HR!H:H,1,0)&lt;&gt;0,1,0),0)</f>
        <v>1</v>
      </c>
      <c r="Q26">
        <f>IFERROR(IF(VLOOKUP(Table1[[#This Row],[Key]],SCM!H:H,1,0)&lt;&gt;0,1,0),0)</f>
        <v>1</v>
      </c>
      <c r="R26" s="5" t="str">
        <f>IF(Table1[[#This Row],[Finance]]+Table1[[#This Row],[HR]]+Table1[[#This Row],[SCM]]=1,"Yes","No")</f>
        <v>No</v>
      </c>
    </row>
    <row r="27" spans="1:18" x14ac:dyDescent="0.35">
      <c r="A27" t="s">
        <v>12</v>
      </c>
      <c r="C27" t="s">
        <v>12</v>
      </c>
      <c r="D27" t="s">
        <v>32</v>
      </c>
      <c r="E27" t="s">
        <v>26</v>
      </c>
      <c r="F27" t="s">
        <v>46</v>
      </c>
      <c r="G27" t="s">
        <v>16</v>
      </c>
      <c r="H27" t="s">
        <v>16</v>
      </c>
      <c r="I27" t="s">
        <v>16</v>
      </c>
      <c r="J27" t="s">
        <v>16</v>
      </c>
      <c r="K27" t="s">
        <v>28</v>
      </c>
      <c r="L27" t="s">
        <v>28</v>
      </c>
      <c r="M27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27" t="str">
        <f>Table1[[#This Row],[Resource type]]&amp;"|"&amp;Table1[[#This Row],[Context \ Resource]]&amp;"|"&amp;Table1[[#This Row],[Access level]]</f>
        <v>Menu item display|TRVCOSTTYPERATES|Write</v>
      </c>
      <c r="O27">
        <f>IFERROR(IF(VLOOKUP(Table1[[#This Row],[Key]],Finance!H:H,1,0)&lt;&gt;0,1,0),0)</f>
        <v>1</v>
      </c>
      <c r="P27">
        <f>IFERROR(IF(VLOOKUP(Table1[[#This Row],[Key]],HR!H:H,1,0)&lt;&gt;0,1,0),0)</f>
        <v>1</v>
      </c>
      <c r="Q27">
        <f>IFERROR(IF(VLOOKUP(Table1[[#This Row],[Key]],SCM!H:H,1,0)&lt;&gt;0,1,0),0)</f>
        <v>1</v>
      </c>
      <c r="R27" s="5" t="str">
        <f>IF(Table1[[#This Row],[Finance]]+Table1[[#This Row],[HR]]+Table1[[#This Row],[SCM]]=1,"Yes","No")</f>
        <v>No</v>
      </c>
    </row>
    <row r="28" spans="1:18" x14ac:dyDescent="0.35">
      <c r="A28" t="s">
        <v>12</v>
      </c>
      <c r="C28" t="s">
        <v>12</v>
      </c>
      <c r="D28" t="s">
        <v>32</v>
      </c>
      <c r="E28" t="s">
        <v>26</v>
      </c>
      <c r="F28" t="s">
        <v>47</v>
      </c>
      <c r="G28" t="s">
        <v>16</v>
      </c>
      <c r="H28" t="s">
        <v>16</v>
      </c>
      <c r="I28" t="s">
        <v>16</v>
      </c>
      <c r="J28" t="s">
        <v>16</v>
      </c>
      <c r="K28" t="s">
        <v>28</v>
      </c>
      <c r="L28" t="s">
        <v>28</v>
      </c>
      <c r="M28" t="str">
        <f>IF(OR(Table1[[#This Row],[Update]]="Grant",Table1[[#This Row],[Create]]="Grant",Table1[[#This Row],[Delete]]="Grant",Table1[[#This Row],[Correct]]="Grant",Table1[[#This Row],[Invoke]]="Grant"),"Write",IF(Table1[[#This Row],[Read]]="Grant","Read","None"))</f>
        <v>Write</v>
      </c>
      <c r="N28" t="str">
        <f>Table1[[#This Row],[Resource type]]&amp;"|"&amp;Table1[[#This Row],[Context \ Resource]]&amp;"|"&amp;Table1[[#This Row],[Access level]]</f>
        <v>Menu item display|TRVCOSTTYPESTATISTICS|Write</v>
      </c>
      <c r="O28">
        <f>IFERROR(IF(VLOOKUP(Table1[[#This Row],[Key]],Finance!H:H,1,0)&lt;&gt;0,1,0),0)</f>
        <v>1</v>
      </c>
      <c r="P28">
        <f>IFERROR(IF(VLOOKUP(Table1[[#This Row],[Key]],HR!H:H,1,0)&lt;&gt;0,1,0),0)</f>
        <v>1</v>
      </c>
      <c r="Q28">
        <f>IFERROR(IF(VLOOKUP(Table1[[#This Row],[Key]],SCM!H:H,1,0)&lt;&gt;0,1,0),0)</f>
        <v>1</v>
      </c>
      <c r="R28" s="5" t="str">
        <f>IF(Table1[[#This Row],[Finance]]+Table1[[#This Row],[HR]]+Table1[[#This Row],[SCM]]=1,"Yes","No")</f>
        <v>No</v>
      </c>
    </row>
  </sheetData>
  <conditionalFormatting sqref="R1:R1048576">
    <cfRule type="expression" dxfId="0" priority="1">
      <formula>"Yes"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17992-B23E-49F2-B972-3A5250DE4E91}">
  <dimension ref="A1:H20"/>
  <sheetViews>
    <sheetView workbookViewId="0">
      <selection activeCell="D1" sqref="D1"/>
    </sheetView>
  </sheetViews>
  <sheetFormatPr defaultRowHeight="14.5" x14ac:dyDescent="0.35"/>
  <cols>
    <col min="8" max="8" width="59.36328125" bestFit="1" customWidth="1"/>
  </cols>
  <sheetData>
    <row r="1" spans="1:8" x14ac:dyDescent="0.35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s="1" t="s">
        <v>48</v>
      </c>
    </row>
    <row r="2" spans="1:8" x14ac:dyDescent="0.35">
      <c r="A2" s="2" t="s">
        <v>26</v>
      </c>
      <c r="B2" s="2" t="s">
        <v>27</v>
      </c>
      <c r="C2" s="2"/>
      <c r="D2" s="2" t="s">
        <v>57</v>
      </c>
      <c r="E2" s="2" t="s">
        <v>58</v>
      </c>
      <c r="F2" s="2" t="s">
        <v>59</v>
      </c>
      <c r="G2" s="2" t="s">
        <v>59</v>
      </c>
      <c r="H2" t="str">
        <f>AxTable1[[#This Row],[Securable type]]&amp;"|"&amp;AxTable1[[#This Row],[AOT Name]]&amp;"|"&amp;AxTable1[[#This Row],[AccessLevel]]</f>
        <v>Menu item display|COSTINVENTPARAMETERS|Write</v>
      </c>
    </row>
    <row r="3" spans="1:8" x14ac:dyDescent="0.35">
      <c r="A3" s="2" t="s">
        <v>26</v>
      </c>
      <c r="B3" s="2" t="s">
        <v>29</v>
      </c>
      <c r="C3" s="2"/>
      <c r="D3" s="2" t="s">
        <v>57</v>
      </c>
      <c r="E3" s="2" t="s">
        <v>58</v>
      </c>
      <c r="F3" s="2" t="s">
        <v>59</v>
      </c>
      <c r="G3" s="2" t="s">
        <v>59</v>
      </c>
      <c r="H3" t="str">
        <f>AxTable1[[#This Row],[Securable type]]&amp;"|"&amp;AxTable1[[#This Row],[AOT Name]]&amp;"|"&amp;AxTable1[[#This Row],[AccessLevel]]</f>
        <v>Menu item display|COSTPRODPARAMETERS|Write</v>
      </c>
    </row>
    <row r="4" spans="1:8" x14ac:dyDescent="0.35">
      <c r="A4" s="2" t="s">
        <v>26</v>
      </c>
      <c r="B4" s="2" t="s">
        <v>30</v>
      </c>
      <c r="C4" s="2"/>
      <c r="D4" s="2" t="s">
        <v>57</v>
      </c>
      <c r="E4" s="2" t="s">
        <v>58</v>
      </c>
      <c r="F4" s="2" t="s">
        <v>59</v>
      </c>
      <c r="G4" s="2" t="s">
        <v>59</v>
      </c>
      <c r="H4" t="str">
        <f>AxTable1[[#This Row],[Securable type]]&amp;"|"&amp;AxTable1[[#This Row],[AOT Name]]&amp;"|"&amp;AxTable1[[#This Row],[AccessLevel]]</f>
        <v>Menu item display|COSTPRODPARAMETERSSITE|Write</v>
      </c>
    </row>
    <row r="5" spans="1:8" x14ac:dyDescent="0.35">
      <c r="A5" s="2" t="s">
        <v>26</v>
      </c>
      <c r="B5" s="2" t="s">
        <v>31</v>
      </c>
      <c r="C5" s="2"/>
      <c r="D5" s="2" t="s">
        <v>57</v>
      </c>
      <c r="E5" s="2" t="s">
        <v>58</v>
      </c>
      <c r="F5" s="2" t="s">
        <v>59</v>
      </c>
      <c r="G5" s="2" t="s">
        <v>59</v>
      </c>
      <c r="H5" t="str">
        <f>AxTable1[[#This Row],[Securable type]]&amp;"|"&amp;AxTable1[[#This Row],[AOT Name]]&amp;"|"&amp;AxTable1[[#This Row],[AccessLevel]]</f>
        <v>Menu item display|COSTRECONCILIATIONPARAMETERS|Write</v>
      </c>
    </row>
    <row r="6" spans="1:8" x14ac:dyDescent="0.35">
      <c r="A6" s="2" t="s">
        <v>26</v>
      </c>
      <c r="B6" s="2" t="s">
        <v>35</v>
      </c>
      <c r="C6" s="2"/>
      <c r="D6" s="2" t="s">
        <v>57</v>
      </c>
      <c r="E6" s="2" t="s">
        <v>58</v>
      </c>
      <c r="F6" s="2" t="s">
        <v>59</v>
      </c>
      <c r="G6" s="2" t="s">
        <v>59</v>
      </c>
      <c r="H6" t="str">
        <f>AxTable1[[#This Row],[Securable type]]&amp;"|"&amp;AxTable1[[#This Row],[AOT Name]]&amp;"|"&amp;AxTable1[[#This Row],[AccessLevel]]</f>
        <v>Menu item display|ITMCOSTTEMPLATETABLE|Write</v>
      </c>
    </row>
    <row r="7" spans="1:8" x14ac:dyDescent="0.35">
      <c r="A7" s="2" t="s">
        <v>26</v>
      </c>
      <c r="B7" s="2" t="s">
        <v>36</v>
      </c>
      <c r="C7" s="2"/>
      <c r="D7" s="2" t="s">
        <v>57</v>
      </c>
      <c r="E7" s="2" t="s">
        <v>58</v>
      </c>
      <c r="F7" s="2" t="s">
        <v>59</v>
      </c>
      <c r="G7" s="2" t="s">
        <v>59</v>
      </c>
      <c r="H7" t="str">
        <f>AxTable1[[#This Row],[Securable type]]&amp;"|"&amp;AxTable1[[#This Row],[AOT Name]]&amp;"|"&amp;AxTable1[[#This Row],[AccessLevel]]</f>
        <v>Menu item display|ITMCOSTTYPEGROUP|Write</v>
      </c>
    </row>
    <row r="8" spans="1:8" x14ac:dyDescent="0.35">
      <c r="A8" s="2" t="s">
        <v>26</v>
      </c>
      <c r="B8" s="2" t="s">
        <v>37</v>
      </c>
      <c r="C8" s="2"/>
      <c r="D8" s="2" t="s">
        <v>57</v>
      </c>
      <c r="E8" s="2" t="s">
        <v>58</v>
      </c>
      <c r="F8" s="2" t="s">
        <v>59</v>
      </c>
      <c r="G8" s="2" t="s">
        <v>59</v>
      </c>
      <c r="H8" t="str">
        <f>AxTable1[[#This Row],[Securable type]]&amp;"|"&amp;AxTable1[[#This Row],[AOT Name]]&amp;"|"&amp;AxTable1[[#This Row],[AccessLevel]]</f>
        <v>Menu item display|ITMCOSTTYPEGROUP_INVENT|Write</v>
      </c>
    </row>
    <row r="9" spans="1:8" x14ac:dyDescent="0.35">
      <c r="A9" s="2" t="s">
        <v>26</v>
      </c>
      <c r="B9" s="2" t="s">
        <v>38</v>
      </c>
      <c r="C9" s="2"/>
      <c r="D9" s="2" t="s">
        <v>57</v>
      </c>
      <c r="E9" s="2" t="s">
        <v>58</v>
      </c>
      <c r="F9" s="2" t="s">
        <v>59</v>
      </c>
      <c r="G9" s="2" t="s">
        <v>59</v>
      </c>
      <c r="H9" t="str">
        <f>AxTable1[[#This Row],[Securable type]]&amp;"|"&amp;AxTable1[[#This Row],[AOT Name]]&amp;"|"&amp;AxTable1[[#This Row],[AccessLevel]]</f>
        <v>Menu item display|ITMCOSTTYPEGROUP_VEND|Write</v>
      </c>
    </row>
    <row r="10" spans="1:8" x14ac:dyDescent="0.35">
      <c r="A10" s="2" t="s">
        <v>26</v>
      </c>
      <c r="B10" s="2" t="s">
        <v>39</v>
      </c>
      <c r="C10" s="2"/>
      <c r="D10" s="2" t="s">
        <v>57</v>
      </c>
      <c r="E10" s="2" t="s">
        <v>58</v>
      </c>
      <c r="F10" s="2" t="s">
        <v>59</v>
      </c>
      <c r="G10" s="2" t="s">
        <v>59</v>
      </c>
      <c r="H10" t="str">
        <f>AxTable1[[#This Row],[Securable type]]&amp;"|"&amp;AxTable1[[#This Row],[AOT Name]]&amp;"|"&amp;AxTable1[[#This Row],[AccessLevel]]</f>
        <v>Menu item display|ITMCOSTTYPETABLE|Write</v>
      </c>
    </row>
    <row r="11" spans="1:8" x14ac:dyDescent="0.35">
      <c r="A11" s="2" t="s">
        <v>26</v>
      </c>
      <c r="B11" s="2" t="s">
        <v>44</v>
      </c>
      <c r="C11" s="2"/>
      <c r="D11" s="2" t="s">
        <v>57</v>
      </c>
      <c r="E11" s="2" t="s">
        <v>58</v>
      </c>
      <c r="F11" s="2" t="s">
        <v>59</v>
      </c>
      <c r="G11" s="2" t="s">
        <v>59</v>
      </c>
      <c r="H11" t="str">
        <f>AxTable1[[#This Row],[Securable type]]&amp;"|"&amp;AxTable1[[#This Row],[AOT Name]]&amp;"|"&amp;AxTable1[[#This Row],[AccessLevel]]</f>
        <v>Menu item display|RPAYCOSTTYPEUSE|Write</v>
      </c>
    </row>
    <row r="12" spans="1:8" x14ac:dyDescent="0.35">
      <c r="A12" s="2" t="s">
        <v>26</v>
      </c>
      <c r="B12" s="2" t="s">
        <v>45</v>
      </c>
      <c r="C12" s="2"/>
      <c r="D12" s="2" t="s">
        <v>57</v>
      </c>
      <c r="E12" s="2" t="s">
        <v>58</v>
      </c>
      <c r="F12" s="2" t="s">
        <v>59</v>
      </c>
      <c r="G12" s="2" t="s">
        <v>59</v>
      </c>
      <c r="H12" t="str">
        <f>AxTable1[[#This Row],[Securable type]]&amp;"|"&amp;AxTable1[[#This Row],[AOT Name]]&amp;"|"&amp;AxTable1[[#This Row],[AccessLevel]]</f>
        <v>Menu item display|TRVCOSTTYPE|Write</v>
      </c>
    </row>
    <row r="13" spans="1:8" x14ac:dyDescent="0.35">
      <c r="A13" s="2" t="s">
        <v>26</v>
      </c>
      <c r="B13" s="2" t="s">
        <v>46</v>
      </c>
      <c r="C13" s="2"/>
      <c r="D13" s="2" t="s">
        <v>57</v>
      </c>
      <c r="E13" s="2" t="s">
        <v>58</v>
      </c>
      <c r="F13" s="2" t="s">
        <v>59</v>
      </c>
      <c r="G13" s="2" t="s">
        <v>59</v>
      </c>
      <c r="H13" t="str">
        <f>AxTable1[[#This Row],[Securable type]]&amp;"|"&amp;AxTable1[[#This Row],[AOT Name]]&amp;"|"&amp;AxTable1[[#This Row],[AccessLevel]]</f>
        <v>Menu item display|TRVCOSTTYPERATES|Write</v>
      </c>
    </row>
    <row r="14" spans="1:8" x14ac:dyDescent="0.35">
      <c r="A14" s="2" t="s">
        <v>26</v>
      </c>
      <c r="B14" s="2" t="s">
        <v>47</v>
      </c>
      <c r="C14" s="2"/>
      <c r="D14" s="2" t="s">
        <v>57</v>
      </c>
      <c r="E14" s="2" t="s">
        <v>58</v>
      </c>
      <c r="F14" s="2" t="s">
        <v>59</v>
      </c>
      <c r="G14" s="2" t="s">
        <v>59</v>
      </c>
      <c r="H14" t="str">
        <f>AxTable1[[#This Row],[Securable type]]&amp;"|"&amp;AxTable1[[#This Row],[AOT Name]]&amp;"|"&amp;AxTable1[[#This Row],[AccessLevel]]</f>
        <v>Menu item display|TRVCOSTTYPESTATISTICS|Write</v>
      </c>
    </row>
    <row r="15" spans="1:8" x14ac:dyDescent="0.35">
      <c r="A15" s="2" t="s">
        <v>14</v>
      </c>
      <c r="B15" s="2" t="s">
        <v>17</v>
      </c>
      <c r="C15" s="2"/>
      <c r="D15" s="2" t="s">
        <v>57</v>
      </c>
      <c r="E15" s="2" t="s">
        <v>58</v>
      </c>
      <c r="F15" s="2" t="s">
        <v>59</v>
      </c>
      <c r="G15" s="2" t="s">
        <v>59</v>
      </c>
      <c r="H15" t="str">
        <f>AxTable1[[#This Row],[Securable type]]&amp;"|"&amp;AxTable1[[#This Row],[AOT Name]]&amp;"|"&amp;AxTable1[[#This Row],[AccessLevel]]</f>
        <v>Menu item action|ITMCOSTESTIMATEFROMORDER_PURCH|Write</v>
      </c>
    </row>
    <row r="16" spans="1:8" x14ac:dyDescent="0.35">
      <c r="A16" s="2" t="s">
        <v>14</v>
      </c>
      <c r="B16" s="2" t="s">
        <v>18</v>
      </c>
      <c r="C16" s="2"/>
      <c r="D16" s="2" t="s">
        <v>57</v>
      </c>
      <c r="E16" s="2" t="s">
        <v>58</v>
      </c>
      <c r="F16" s="2" t="s">
        <v>59</v>
      </c>
      <c r="G16" s="2" t="s">
        <v>59</v>
      </c>
      <c r="H16" t="str">
        <f>AxTable1[[#This Row],[Securable type]]&amp;"|"&amp;AxTable1[[#This Row],[AOT Name]]&amp;"|"&amp;AxTable1[[#This Row],[AccessLevel]]</f>
        <v>Menu item action|ITMCOSTESTIMATEFROMORDER_PURCHRFQ|Write</v>
      </c>
    </row>
    <row r="17" spans="1:8" x14ac:dyDescent="0.35">
      <c r="A17" s="2" t="s">
        <v>14</v>
      </c>
      <c r="B17" s="2" t="s">
        <v>19</v>
      </c>
      <c r="C17" s="2"/>
      <c r="D17" s="2" t="s">
        <v>57</v>
      </c>
      <c r="E17" s="2" t="s">
        <v>58</v>
      </c>
      <c r="F17" s="2" t="s">
        <v>59</v>
      </c>
      <c r="G17" s="2" t="s">
        <v>59</v>
      </c>
      <c r="H17" t="str">
        <f>AxTable1[[#This Row],[Securable type]]&amp;"|"&amp;AxTable1[[#This Row],[AOT Name]]&amp;"|"&amp;AxTable1[[#This Row],[AccessLevel]]</f>
        <v>Menu item action|ITMCOSTESTIMATEFROMORDER_SALES|Write</v>
      </c>
    </row>
    <row r="18" spans="1:8" x14ac:dyDescent="0.35">
      <c r="A18" s="2" t="s">
        <v>14</v>
      </c>
      <c r="B18" s="2" t="s">
        <v>20</v>
      </c>
      <c r="C18" s="2"/>
      <c r="D18" s="2" t="s">
        <v>57</v>
      </c>
      <c r="E18" s="2" t="s">
        <v>58</v>
      </c>
      <c r="F18" s="2" t="s">
        <v>59</v>
      </c>
      <c r="G18" s="2" t="s">
        <v>59</v>
      </c>
      <c r="H18" t="str">
        <f>AxTable1[[#This Row],[Securable type]]&amp;"|"&amp;AxTable1[[#This Row],[AOT Name]]&amp;"|"&amp;AxTable1[[#This Row],[AccessLevel]]</f>
        <v>Menu item action|ITMCOSTESTIMATEFROMORDER_SALESQUOTE|Write</v>
      </c>
    </row>
    <row r="19" spans="1:8" x14ac:dyDescent="0.35">
      <c r="A19" s="2" t="s">
        <v>14</v>
      </c>
      <c r="B19" s="2" t="s">
        <v>21</v>
      </c>
      <c r="C19" s="2"/>
      <c r="D19" s="2" t="s">
        <v>57</v>
      </c>
      <c r="E19" s="2" t="s">
        <v>58</v>
      </c>
      <c r="F19" s="2" t="s">
        <v>59</v>
      </c>
      <c r="G19" s="2" t="s">
        <v>59</v>
      </c>
      <c r="H19" t="str">
        <f>AxTable1[[#This Row],[Securable type]]&amp;"|"&amp;AxTable1[[#This Row],[AOT Name]]&amp;"|"&amp;AxTable1[[#This Row],[AccessLevel]]</f>
        <v>Menu item action|ITMCOSTESTIMATELOCKCONTROLLER|Write</v>
      </c>
    </row>
    <row r="20" spans="1:8" x14ac:dyDescent="0.35">
      <c r="A20" s="2" t="s">
        <v>14</v>
      </c>
      <c r="B20" s="2" t="s">
        <v>22</v>
      </c>
      <c r="C20" s="2"/>
      <c r="D20" s="2" t="s">
        <v>57</v>
      </c>
      <c r="E20" s="2" t="s">
        <v>58</v>
      </c>
      <c r="F20" s="2" t="s">
        <v>59</v>
      </c>
      <c r="G20" s="2" t="s">
        <v>59</v>
      </c>
      <c r="H20" t="str">
        <f>AxTable1[[#This Row],[Securable type]]&amp;"|"&amp;AxTable1[[#This Row],[AOT Name]]&amp;"|"&amp;AxTable1[[#This Row],[AccessLevel]]</f>
        <v>Menu item action|ITMCOSTESTIMATERECALCCONTROLLER|Write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81CA-D4A2-421C-8B81-DB20E26D36A1}">
  <dimension ref="A1:H8"/>
  <sheetViews>
    <sheetView workbookViewId="0">
      <selection activeCell="H19" sqref="H19"/>
    </sheetView>
  </sheetViews>
  <sheetFormatPr defaultRowHeight="14.5" x14ac:dyDescent="0.35"/>
  <cols>
    <col min="8" max="8" width="46.453125" bestFit="1" customWidth="1"/>
  </cols>
  <sheetData>
    <row r="1" spans="1:8" x14ac:dyDescent="0.35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s="1" t="s">
        <v>48</v>
      </c>
    </row>
    <row r="2" spans="1:8" x14ac:dyDescent="0.35">
      <c r="A2" s="2" t="s">
        <v>26</v>
      </c>
      <c r="B2" s="2" t="s">
        <v>27</v>
      </c>
      <c r="C2" s="2"/>
      <c r="D2" s="2" t="s">
        <v>57</v>
      </c>
      <c r="E2" s="2" t="s">
        <v>58</v>
      </c>
      <c r="F2" s="2" t="s">
        <v>59</v>
      </c>
      <c r="G2" s="2" t="s">
        <v>59</v>
      </c>
      <c r="H2" t="str">
        <f>AxTable14[[#This Row],[Securable type]]&amp;"|"&amp;AxTable14[[#This Row],[AOT Name]]&amp;"|"&amp;AxTable14[[#This Row],[AccessLevel]]</f>
        <v>Menu item display|COSTINVENTPARAMETERS|Write</v>
      </c>
    </row>
    <row r="3" spans="1:8" x14ac:dyDescent="0.35">
      <c r="A3" s="2" t="s">
        <v>26</v>
      </c>
      <c r="B3" s="2" t="s">
        <v>33</v>
      </c>
      <c r="C3" s="2"/>
      <c r="D3" s="2" t="s">
        <v>57</v>
      </c>
      <c r="E3" s="2" t="s">
        <v>58</v>
      </c>
      <c r="F3" s="2" t="s">
        <v>59</v>
      </c>
      <c r="G3" s="2" t="s">
        <v>59</v>
      </c>
      <c r="H3" t="str">
        <f>AxTable14[[#This Row],[Securable type]]&amp;"|"&amp;AxTable14[[#This Row],[AOT Name]]&amp;"|"&amp;AxTable14[[#This Row],[AccessLevel]]</f>
        <v>Menu item display|HRMINJURYSETUP_COSTTYPE|Write</v>
      </c>
    </row>
    <row r="4" spans="1:8" x14ac:dyDescent="0.35">
      <c r="A4" s="2" t="s">
        <v>26</v>
      </c>
      <c r="B4" s="2" t="s">
        <v>40</v>
      </c>
      <c r="C4" s="2"/>
      <c r="D4" s="2" t="s">
        <v>57</v>
      </c>
      <c r="E4" s="2" t="s">
        <v>58</v>
      </c>
      <c r="F4" s="2" t="s">
        <v>59</v>
      </c>
      <c r="G4" s="2" t="s">
        <v>59</v>
      </c>
      <c r="H4" t="str">
        <f>AxTable14[[#This Row],[Securable type]]&amp;"|"&amp;AxTable14[[#This Row],[AOT Name]]&amp;"|"&amp;AxTable14[[#This Row],[AccessLevel]]</f>
        <v>Menu item display|JMGPAYADJUSTCOSTTYPE|Write</v>
      </c>
    </row>
    <row r="5" spans="1:8" x14ac:dyDescent="0.35">
      <c r="A5" s="2" t="s">
        <v>26</v>
      </c>
      <c r="B5" s="2" t="s">
        <v>44</v>
      </c>
      <c r="C5" s="2"/>
      <c r="D5" s="2" t="s">
        <v>57</v>
      </c>
      <c r="E5" s="2" t="s">
        <v>58</v>
      </c>
      <c r="F5" s="2" t="s">
        <v>59</v>
      </c>
      <c r="G5" s="2" t="s">
        <v>59</v>
      </c>
      <c r="H5" t="str">
        <f>AxTable14[[#This Row],[Securable type]]&amp;"|"&amp;AxTable14[[#This Row],[AOT Name]]&amp;"|"&amp;AxTable14[[#This Row],[AccessLevel]]</f>
        <v>Menu item display|RPAYCOSTTYPEUSE|Write</v>
      </c>
    </row>
    <row r="6" spans="1:8" x14ac:dyDescent="0.35">
      <c r="A6" s="2" t="s">
        <v>26</v>
      </c>
      <c r="B6" s="2" t="s">
        <v>45</v>
      </c>
      <c r="C6" s="2"/>
      <c r="D6" s="2" t="s">
        <v>57</v>
      </c>
      <c r="E6" s="2" t="s">
        <v>58</v>
      </c>
      <c r="F6" s="2" t="s">
        <v>59</v>
      </c>
      <c r="G6" s="2" t="s">
        <v>59</v>
      </c>
      <c r="H6" t="str">
        <f>AxTable14[[#This Row],[Securable type]]&amp;"|"&amp;AxTable14[[#This Row],[AOT Name]]&amp;"|"&amp;AxTable14[[#This Row],[AccessLevel]]</f>
        <v>Menu item display|TRVCOSTTYPE|Write</v>
      </c>
    </row>
    <row r="7" spans="1:8" x14ac:dyDescent="0.35">
      <c r="A7" s="2" t="s">
        <v>26</v>
      </c>
      <c r="B7" s="2" t="s">
        <v>46</v>
      </c>
      <c r="C7" s="2"/>
      <c r="D7" s="2" t="s">
        <v>57</v>
      </c>
      <c r="E7" s="2" t="s">
        <v>58</v>
      </c>
      <c r="F7" s="2" t="s">
        <v>59</v>
      </c>
      <c r="G7" s="2" t="s">
        <v>59</v>
      </c>
      <c r="H7" t="str">
        <f>AxTable14[[#This Row],[Securable type]]&amp;"|"&amp;AxTable14[[#This Row],[AOT Name]]&amp;"|"&amp;AxTable14[[#This Row],[AccessLevel]]</f>
        <v>Menu item display|TRVCOSTTYPERATES|Write</v>
      </c>
    </row>
    <row r="8" spans="1:8" x14ac:dyDescent="0.35">
      <c r="A8" s="2" t="s">
        <v>26</v>
      </c>
      <c r="B8" s="2" t="s">
        <v>47</v>
      </c>
      <c r="C8" s="2"/>
      <c r="D8" s="2" t="s">
        <v>57</v>
      </c>
      <c r="E8" s="2" t="s">
        <v>58</v>
      </c>
      <c r="F8" s="2" t="s">
        <v>59</v>
      </c>
      <c r="G8" s="2" t="s">
        <v>59</v>
      </c>
      <c r="H8" t="str">
        <f>AxTable14[[#This Row],[Securable type]]&amp;"|"&amp;AxTable14[[#This Row],[AOT Name]]&amp;"|"&amp;AxTable14[[#This Row],[AccessLevel]]</f>
        <v>Menu item display|TRVCOSTTYPESTATISTICS|Write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338CE-403F-47C5-A34D-38DFAC4F2BB4}">
  <dimension ref="A1:H25"/>
  <sheetViews>
    <sheetView workbookViewId="0">
      <selection activeCell="H2" sqref="H2"/>
    </sheetView>
  </sheetViews>
  <sheetFormatPr defaultRowHeight="14.5" x14ac:dyDescent="0.35"/>
  <cols>
    <col min="8" max="8" width="59.36328125" bestFit="1" customWidth="1"/>
  </cols>
  <sheetData>
    <row r="1" spans="1:8" x14ac:dyDescent="0.35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s="1" t="s">
        <v>48</v>
      </c>
    </row>
    <row r="2" spans="1:8" x14ac:dyDescent="0.35">
      <c r="A2" s="2" t="s">
        <v>26</v>
      </c>
      <c r="B2" s="2" t="s">
        <v>27</v>
      </c>
      <c r="C2" s="2"/>
      <c r="D2" s="2" t="s">
        <v>57</v>
      </c>
      <c r="E2" s="2" t="s">
        <v>58</v>
      </c>
      <c r="F2" s="2" t="s">
        <v>59</v>
      </c>
      <c r="G2" s="2" t="s">
        <v>59</v>
      </c>
      <c r="H2" t="str">
        <f>AxTable15[[#This Row],[Securable type]]&amp;"|"&amp;AxTable15[[#This Row],[AOT Name]]&amp;"|"&amp;AxTable15[[#This Row],[AccessLevel]]</f>
        <v>Menu item display|COSTINVENTPARAMETERS|Write</v>
      </c>
    </row>
    <row r="3" spans="1:8" x14ac:dyDescent="0.35">
      <c r="A3" s="2" t="s">
        <v>26</v>
      </c>
      <c r="B3" s="2" t="s">
        <v>29</v>
      </c>
      <c r="C3" s="2"/>
      <c r="D3" s="2" t="s">
        <v>57</v>
      </c>
      <c r="E3" s="2" t="s">
        <v>58</v>
      </c>
      <c r="F3" s="2" t="s">
        <v>59</v>
      </c>
      <c r="G3" s="2" t="s">
        <v>59</v>
      </c>
      <c r="H3" t="str">
        <f>AxTable15[[#This Row],[Securable type]]&amp;"|"&amp;AxTable15[[#This Row],[AOT Name]]&amp;"|"&amp;AxTable15[[#This Row],[AccessLevel]]</f>
        <v>Menu item display|COSTPRODPARAMETERS|Write</v>
      </c>
    </row>
    <row r="4" spans="1:8" x14ac:dyDescent="0.35">
      <c r="A4" s="2" t="s">
        <v>26</v>
      </c>
      <c r="B4" s="2" t="s">
        <v>30</v>
      </c>
      <c r="C4" s="2"/>
      <c r="D4" s="2" t="s">
        <v>57</v>
      </c>
      <c r="E4" s="2" t="s">
        <v>58</v>
      </c>
      <c r="F4" s="2" t="s">
        <v>59</v>
      </c>
      <c r="G4" s="2" t="s">
        <v>59</v>
      </c>
      <c r="H4" t="str">
        <f>AxTable15[[#This Row],[Securable type]]&amp;"|"&amp;AxTable15[[#This Row],[AOT Name]]&amp;"|"&amp;AxTable15[[#This Row],[AccessLevel]]</f>
        <v>Menu item display|COSTPRODPARAMETERSSITE|Write</v>
      </c>
    </row>
    <row r="5" spans="1:8" x14ac:dyDescent="0.35">
      <c r="A5" s="2" t="s">
        <v>26</v>
      </c>
      <c r="B5" s="2" t="s">
        <v>34</v>
      </c>
      <c r="C5" s="2"/>
      <c r="D5" s="2" t="s">
        <v>57</v>
      </c>
      <c r="E5" s="2" t="s">
        <v>58</v>
      </c>
      <c r="F5" s="2" t="s">
        <v>59</v>
      </c>
      <c r="G5" s="2" t="s">
        <v>59</v>
      </c>
      <c r="H5" t="str">
        <f>AxTable15[[#This Row],[Securable type]]&amp;"|"&amp;AxTable15[[#This Row],[AOT Name]]&amp;"|"&amp;AxTable15[[#This Row],[AccessLevel]]</f>
        <v>Menu item display|ITMCOSTESTIMATETABLE|Write</v>
      </c>
    </row>
    <row r="6" spans="1:8" x14ac:dyDescent="0.35">
      <c r="A6" s="2" t="s">
        <v>26</v>
      </c>
      <c r="B6" s="2" t="s">
        <v>35</v>
      </c>
      <c r="C6" s="2"/>
      <c r="D6" s="2" t="s">
        <v>57</v>
      </c>
      <c r="E6" s="2" t="s">
        <v>58</v>
      </c>
      <c r="F6" s="2" t="s">
        <v>59</v>
      </c>
      <c r="G6" s="2" t="s">
        <v>59</v>
      </c>
      <c r="H6" t="str">
        <f>AxTable15[[#This Row],[Securable type]]&amp;"|"&amp;AxTable15[[#This Row],[AOT Name]]&amp;"|"&amp;AxTable15[[#This Row],[AccessLevel]]</f>
        <v>Menu item display|ITMCOSTTEMPLATETABLE|Write</v>
      </c>
    </row>
    <row r="7" spans="1:8" x14ac:dyDescent="0.35">
      <c r="A7" s="2" t="s">
        <v>26</v>
      </c>
      <c r="B7" s="2" t="s">
        <v>36</v>
      </c>
      <c r="C7" s="2"/>
      <c r="D7" s="2" t="s">
        <v>57</v>
      </c>
      <c r="E7" s="2" t="s">
        <v>58</v>
      </c>
      <c r="F7" s="2" t="s">
        <v>59</v>
      </c>
      <c r="G7" s="2" t="s">
        <v>59</v>
      </c>
      <c r="H7" t="str">
        <f>AxTable15[[#This Row],[Securable type]]&amp;"|"&amp;AxTable15[[#This Row],[AOT Name]]&amp;"|"&amp;AxTable15[[#This Row],[AccessLevel]]</f>
        <v>Menu item display|ITMCOSTTYPEGROUP|Write</v>
      </c>
    </row>
    <row r="8" spans="1:8" x14ac:dyDescent="0.35">
      <c r="A8" s="2" t="s">
        <v>26</v>
      </c>
      <c r="B8" s="2" t="s">
        <v>37</v>
      </c>
      <c r="C8" s="2"/>
      <c r="D8" s="2" t="s">
        <v>57</v>
      </c>
      <c r="E8" s="2" t="s">
        <v>58</v>
      </c>
      <c r="F8" s="2" t="s">
        <v>59</v>
      </c>
      <c r="G8" s="2" t="s">
        <v>59</v>
      </c>
      <c r="H8" t="str">
        <f>AxTable15[[#This Row],[Securable type]]&amp;"|"&amp;AxTable15[[#This Row],[AOT Name]]&amp;"|"&amp;AxTable15[[#This Row],[AccessLevel]]</f>
        <v>Menu item display|ITMCOSTTYPEGROUP_INVENT|Write</v>
      </c>
    </row>
    <row r="9" spans="1:8" x14ac:dyDescent="0.35">
      <c r="A9" s="2" t="s">
        <v>26</v>
      </c>
      <c r="B9" s="2" t="s">
        <v>38</v>
      </c>
      <c r="C9" s="2"/>
      <c r="D9" s="2" t="s">
        <v>57</v>
      </c>
      <c r="E9" s="2" t="s">
        <v>58</v>
      </c>
      <c r="F9" s="2" t="s">
        <v>59</v>
      </c>
      <c r="G9" s="2" t="s">
        <v>59</v>
      </c>
      <c r="H9" t="str">
        <f>AxTable15[[#This Row],[Securable type]]&amp;"|"&amp;AxTable15[[#This Row],[AOT Name]]&amp;"|"&amp;AxTable15[[#This Row],[AccessLevel]]</f>
        <v>Menu item display|ITMCOSTTYPEGROUP_VEND|Write</v>
      </c>
    </row>
    <row r="10" spans="1:8" x14ac:dyDescent="0.35">
      <c r="A10" s="2" t="s">
        <v>26</v>
      </c>
      <c r="B10" s="2" t="s">
        <v>39</v>
      </c>
      <c r="C10" s="2"/>
      <c r="D10" s="2" t="s">
        <v>57</v>
      </c>
      <c r="E10" s="2" t="s">
        <v>58</v>
      </c>
      <c r="F10" s="2" t="s">
        <v>59</v>
      </c>
      <c r="G10" s="2" t="s">
        <v>59</v>
      </c>
      <c r="H10" t="str">
        <f>AxTable15[[#This Row],[Securable type]]&amp;"|"&amp;AxTable15[[#This Row],[AOT Name]]&amp;"|"&amp;AxTable15[[#This Row],[AccessLevel]]</f>
        <v>Menu item display|ITMCOSTTYPETABLE|Write</v>
      </c>
    </row>
    <row r="11" spans="1:8" x14ac:dyDescent="0.35">
      <c r="A11" s="2" t="s">
        <v>26</v>
      </c>
      <c r="B11" s="2" t="s">
        <v>42</v>
      </c>
      <c r="C11" s="2"/>
      <c r="D11" s="2" t="s">
        <v>57</v>
      </c>
      <c r="E11" s="2" t="s">
        <v>58</v>
      </c>
      <c r="F11" s="2" t="s">
        <v>59</v>
      </c>
      <c r="G11" s="2" t="s">
        <v>59</v>
      </c>
      <c r="H11" t="str">
        <f>AxTable15[[#This Row],[Securable type]]&amp;"|"&amp;AxTable15[[#This Row],[AOT Name]]&amp;"|"&amp;AxTable15[[#This Row],[AccessLevel]]</f>
        <v>Menu item display|PROJCOSTPRICEHOUR|Write</v>
      </c>
    </row>
    <row r="12" spans="1:8" x14ac:dyDescent="0.35">
      <c r="A12" s="2" t="s">
        <v>26</v>
      </c>
      <c r="B12" s="2" t="s">
        <v>43</v>
      </c>
      <c r="C12" s="2"/>
      <c r="D12" s="2" t="s">
        <v>57</v>
      </c>
      <c r="E12" s="2" t="s">
        <v>58</v>
      </c>
      <c r="F12" s="2" t="s">
        <v>59</v>
      </c>
      <c r="G12" s="2" t="s">
        <v>59</v>
      </c>
      <c r="H12" t="str">
        <f>AxTable15[[#This Row],[Securable type]]&amp;"|"&amp;AxTable15[[#This Row],[AOT Name]]&amp;"|"&amp;AxTable15[[#This Row],[AccessLevel]]</f>
        <v>Menu item display|PROJWORKERCOSTPRICEHOUR|Write</v>
      </c>
    </row>
    <row r="13" spans="1:8" x14ac:dyDescent="0.35">
      <c r="A13" s="2" t="s">
        <v>26</v>
      </c>
      <c r="B13" s="2" t="s">
        <v>44</v>
      </c>
      <c r="C13" s="2"/>
      <c r="D13" s="2" t="s">
        <v>57</v>
      </c>
      <c r="E13" s="2" t="s">
        <v>58</v>
      </c>
      <c r="F13" s="2" t="s">
        <v>59</v>
      </c>
      <c r="G13" s="2" t="s">
        <v>59</v>
      </c>
      <c r="H13" t="str">
        <f>AxTable15[[#This Row],[Securable type]]&amp;"|"&amp;AxTable15[[#This Row],[AOT Name]]&amp;"|"&amp;AxTable15[[#This Row],[AccessLevel]]</f>
        <v>Menu item display|RPAYCOSTTYPEUSE|Write</v>
      </c>
    </row>
    <row r="14" spans="1:8" x14ac:dyDescent="0.35">
      <c r="A14" s="2" t="s">
        <v>26</v>
      </c>
      <c r="B14" s="2" t="s">
        <v>45</v>
      </c>
      <c r="C14" s="2"/>
      <c r="D14" s="2" t="s">
        <v>57</v>
      </c>
      <c r="E14" s="2" t="s">
        <v>58</v>
      </c>
      <c r="F14" s="2" t="s">
        <v>59</v>
      </c>
      <c r="G14" s="2" t="s">
        <v>59</v>
      </c>
      <c r="H14" t="str">
        <f>AxTable15[[#This Row],[Securable type]]&amp;"|"&amp;AxTable15[[#This Row],[AOT Name]]&amp;"|"&amp;AxTable15[[#This Row],[AccessLevel]]</f>
        <v>Menu item display|TRVCOSTTYPE|Write</v>
      </c>
    </row>
    <row r="15" spans="1:8" x14ac:dyDescent="0.35">
      <c r="A15" s="2" t="s">
        <v>26</v>
      </c>
      <c r="B15" s="2" t="s">
        <v>46</v>
      </c>
      <c r="C15" s="2"/>
      <c r="D15" s="2" t="s">
        <v>57</v>
      </c>
      <c r="E15" s="2" t="s">
        <v>58</v>
      </c>
      <c r="F15" s="2" t="s">
        <v>59</v>
      </c>
      <c r="G15" s="2" t="s">
        <v>59</v>
      </c>
      <c r="H15" t="str">
        <f>AxTable15[[#This Row],[Securable type]]&amp;"|"&amp;AxTable15[[#This Row],[AOT Name]]&amp;"|"&amp;AxTable15[[#This Row],[AccessLevel]]</f>
        <v>Menu item display|TRVCOSTTYPERATES|Write</v>
      </c>
    </row>
    <row r="16" spans="1:8" x14ac:dyDescent="0.35">
      <c r="A16" s="2" t="s">
        <v>26</v>
      </c>
      <c r="B16" s="2" t="s">
        <v>47</v>
      </c>
      <c r="C16" s="2"/>
      <c r="D16" s="2" t="s">
        <v>57</v>
      </c>
      <c r="E16" s="2" t="s">
        <v>58</v>
      </c>
      <c r="F16" s="2" t="s">
        <v>59</v>
      </c>
      <c r="G16" s="2" t="s">
        <v>59</v>
      </c>
      <c r="H16" t="str">
        <f>AxTable15[[#This Row],[Securable type]]&amp;"|"&amp;AxTable15[[#This Row],[AOT Name]]&amp;"|"&amp;AxTable15[[#This Row],[AccessLevel]]</f>
        <v>Menu item display|TRVCOSTTYPESTATISTICS|Write</v>
      </c>
    </row>
    <row r="17" spans="1:8" x14ac:dyDescent="0.35">
      <c r="A17" s="2" t="s">
        <v>14</v>
      </c>
      <c r="B17" s="2" t="s">
        <v>15</v>
      </c>
      <c r="C17" s="2"/>
      <c r="D17" s="2" t="s">
        <v>57</v>
      </c>
      <c r="E17" s="2" t="s">
        <v>58</v>
      </c>
      <c r="F17" s="2" t="s">
        <v>59</v>
      </c>
      <c r="G17" s="2" t="s">
        <v>59</v>
      </c>
      <c r="H17" t="str">
        <f>AxTable15[[#This Row],[Securable type]]&amp;"|"&amp;AxTable15[[#This Row],[AOT Name]]&amp;"|"&amp;AxTable15[[#This Row],[AccessLevel]]</f>
        <v>Menu item action|ITMCOSTCALCESTIMATE|Write</v>
      </c>
    </row>
    <row r="18" spans="1:8" x14ac:dyDescent="0.35">
      <c r="A18" s="2" t="s">
        <v>14</v>
      </c>
      <c r="B18" s="2" t="s">
        <v>17</v>
      </c>
      <c r="C18" s="2"/>
      <c r="D18" s="2" t="s">
        <v>57</v>
      </c>
      <c r="E18" s="2" t="s">
        <v>58</v>
      </c>
      <c r="F18" s="2" t="s">
        <v>59</v>
      </c>
      <c r="G18" s="2" t="s">
        <v>59</v>
      </c>
      <c r="H18" t="str">
        <f>AxTable15[[#This Row],[Securable type]]&amp;"|"&amp;AxTable15[[#This Row],[AOT Name]]&amp;"|"&amp;AxTable15[[#This Row],[AccessLevel]]</f>
        <v>Menu item action|ITMCOSTESTIMATEFROMORDER_PURCH|Write</v>
      </c>
    </row>
    <row r="19" spans="1:8" x14ac:dyDescent="0.35">
      <c r="A19" s="2" t="s">
        <v>14</v>
      </c>
      <c r="B19" s="2" t="s">
        <v>18</v>
      </c>
      <c r="C19" s="2"/>
      <c r="D19" s="2" t="s">
        <v>57</v>
      </c>
      <c r="E19" s="2" t="s">
        <v>58</v>
      </c>
      <c r="F19" s="2" t="s">
        <v>59</v>
      </c>
      <c r="G19" s="2" t="s">
        <v>59</v>
      </c>
      <c r="H19" t="str">
        <f>AxTable15[[#This Row],[Securable type]]&amp;"|"&amp;AxTable15[[#This Row],[AOT Name]]&amp;"|"&amp;AxTable15[[#This Row],[AccessLevel]]</f>
        <v>Menu item action|ITMCOSTESTIMATEFROMORDER_PURCHRFQ|Write</v>
      </c>
    </row>
    <row r="20" spans="1:8" x14ac:dyDescent="0.35">
      <c r="A20" s="2" t="s">
        <v>14</v>
      </c>
      <c r="B20" s="2" t="s">
        <v>19</v>
      </c>
      <c r="C20" s="2"/>
      <c r="D20" s="2" t="s">
        <v>57</v>
      </c>
      <c r="E20" s="2" t="s">
        <v>58</v>
      </c>
      <c r="F20" s="2" t="s">
        <v>59</v>
      </c>
      <c r="G20" s="2" t="s">
        <v>59</v>
      </c>
      <c r="H20" t="str">
        <f>AxTable15[[#This Row],[Securable type]]&amp;"|"&amp;AxTable15[[#This Row],[AOT Name]]&amp;"|"&amp;AxTable15[[#This Row],[AccessLevel]]</f>
        <v>Menu item action|ITMCOSTESTIMATEFROMORDER_SALES|Write</v>
      </c>
    </row>
    <row r="21" spans="1:8" x14ac:dyDescent="0.35">
      <c r="A21" s="2" t="s">
        <v>14</v>
      </c>
      <c r="B21" s="2" t="s">
        <v>20</v>
      </c>
      <c r="C21" s="2"/>
      <c r="D21" s="2" t="s">
        <v>57</v>
      </c>
      <c r="E21" s="2" t="s">
        <v>58</v>
      </c>
      <c r="F21" s="2" t="s">
        <v>59</v>
      </c>
      <c r="G21" s="2" t="s">
        <v>59</v>
      </c>
      <c r="H21" t="str">
        <f>AxTable15[[#This Row],[Securable type]]&amp;"|"&amp;AxTable15[[#This Row],[AOT Name]]&amp;"|"&amp;AxTable15[[#This Row],[AccessLevel]]</f>
        <v>Menu item action|ITMCOSTESTIMATEFROMORDER_SALESQUOTE|Write</v>
      </c>
    </row>
    <row r="22" spans="1:8" x14ac:dyDescent="0.35">
      <c r="A22" s="2" t="s">
        <v>14</v>
      </c>
      <c r="B22" s="2" t="s">
        <v>21</v>
      </c>
      <c r="C22" s="2"/>
      <c r="D22" s="2" t="s">
        <v>57</v>
      </c>
      <c r="E22" s="2" t="s">
        <v>58</v>
      </c>
      <c r="F22" s="2" t="s">
        <v>59</v>
      </c>
      <c r="G22" s="2" t="s">
        <v>59</v>
      </c>
      <c r="H22" t="str">
        <f>AxTable15[[#This Row],[Securable type]]&amp;"|"&amp;AxTable15[[#This Row],[AOT Name]]&amp;"|"&amp;AxTable15[[#This Row],[AccessLevel]]</f>
        <v>Menu item action|ITMCOSTESTIMATELOCKCONTROLLER|Write</v>
      </c>
    </row>
    <row r="23" spans="1:8" x14ac:dyDescent="0.35">
      <c r="A23" s="2" t="s">
        <v>14</v>
      </c>
      <c r="B23" s="2" t="s">
        <v>22</v>
      </c>
      <c r="C23" s="2"/>
      <c r="D23" s="2" t="s">
        <v>57</v>
      </c>
      <c r="E23" s="2" t="s">
        <v>58</v>
      </c>
      <c r="F23" s="2" t="s">
        <v>59</v>
      </c>
      <c r="G23" s="2" t="s">
        <v>59</v>
      </c>
      <c r="H23" t="str">
        <f>AxTable15[[#This Row],[Securable type]]&amp;"|"&amp;AxTable15[[#This Row],[AOT Name]]&amp;"|"&amp;AxTable15[[#This Row],[AccessLevel]]</f>
        <v>Menu item action|ITMCOSTESTIMATERECALCCONTROLLER|Write</v>
      </c>
    </row>
    <row r="24" spans="1:8" x14ac:dyDescent="0.35">
      <c r="A24" s="2" t="s">
        <v>14</v>
      </c>
      <c r="B24" s="2" t="s">
        <v>23</v>
      </c>
      <c r="C24" s="2"/>
      <c r="D24" s="2" t="s">
        <v>57</v>
      </c>
      <c r="E24" s="2" t="s">
        <v>58</v>
      </c>
      <c r="F24" s="2" t="s">
        <v>59</v>
      </c>
      <c r="G24" s="2" t="s">
        <v>59</v>
      </c>
      <c r="H24" t="str">
        <f>AxTable15[[#This Row],[Securable type]]&amp;"|"&amp;AxTable15[[#This Row],[AOT Name]]&amp;"|"&amp;AxTable15[[#This Row],[AccessLevel]]</f>
        <v>Menu item action|ITMUPDATEITEMCOSTESTIMATE|Write</v>
      </c>
    </row>
    <row r="25" spans="1:8" x14ac:dyDescent="0.35">
      <c r="A25" s="2" t="s">
        <v>14</v>
      </c>
      <c r="B25" s="2" t="s">
        <v>24</v>
      </c>
      <c r="C25" s="2"/>
      <c r="D25" s="2" t="s">
        <v>57</v>
      </c>
      <c r="E25" s="2" t="s">
        <v>58</v>
      </c>
      <c r="F25" s="2" t="s">
        <v>59</v>
      </c>
      <c r="G25" s="2" t="s">
        <v>59</v>
      </c>
      <c r="H25" t="str">
        <f>AxTable15[[#This Row],[Securable type]]&amp;"|"&amp;AxTable15[[#This Row],[AOT Name]]&amp;"|"&amp;AxTable15[[#This Row],[AccessLevel]]</f>
        <v>Menu item action|ITMUPDATEITEMCOSTFROMESTIMATE|Write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Security analysis</vt:lpstr>
      <vt:lpstr>Finance</vt:lpstr>
      <vt:lpstr>HR</vt:lpstr>
      <vt:lpstr>SCM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Subbotin (TASU)</dc:creator>
  <cp:lastModifiedBy>Tanya S</cp:lastModifiedBy>
  <dcterms:created xsi:type="dcterms:W3CDTF">2026-05-26T14:59:29Z</dcterms:created>
  <dcterms:modified xsi:type="dcterms:W3CDTF">2026-07-13T05:56:51Z</dcterms:modified>
</cp:coreProperties>
</file>